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cdp076-my.sharepoint.com/personal/brenda_chan_cdp_net/Documents/CDP/Steel project/TVT Annex/"/>
    </mc:Choice>
  </mc:AlternateContent>
  <xr:revisionPtr revIDLastSave="201" documentId="8_{B80789DA-34DE-48D6-A05E-9FEEBEFCA050}" xr6:coauthVersionLast="47" xr6:coauthVersionMax="47" xr10:uidLastSave="{DF956A4E-E335-4BF4-80C2-580DA0FD007B}"/>
  <bookViews>
    <workbookView xWindow="-28920" yWindow="-120" windowWidth="29040" windowHeight="15720" xr2:uid="{BF6EFE24-CD0D-438B-B89B-53C52CB1353D}"/>
  </bookViews>
  <sheets>
    <sheet name="Quick guide" sheetId="19" r:id="rId1"/>
    <sheet name="Scope 1 inventory" sheetId="22" r:id="rId2"/>
    <sheet name="Emissions inventory-BY" sheetId="14" r:id="rId3"/>
    <sheet name="Emissions inventory-MRY" sheetId="25" r:id="rId4"/>
    <sheet name="Iron &amp; steel core boundary" sheetId="13" r:id="rId5"/>
    <sheet name="List" sheetId="21" r:id="rId6"/>
    <sheet name="TVT-criteria-v3.1" sheetId="15" state="very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25" l="1"/>
  <c r="J31" i="25"/>
  <c r="I31" i="25"/>
  <c r="F28" i="25"/>
  <c r="C28" i="25"/>
  <c r="G28" i="25" s="1"/>
  <c r="F27" i="25"/>
  <c r="G24" i="25"/>
  <c r="H24" i="25" s="1"/>
  <c r="D24" i="25"/>
  <c r="G23" i="25"/>
  <c r="H23" i="25" s="1"/>
  <c r="D23" i="25"/>
  <c r="G22" i="25"/>
  <c r="H22" i="25" s="1"/>
  <c r="D22" i="25"/>
  <c r="G21" i="25"/>
  <c r="D21" i="25"/>
  <c r="G20" i="25"/>
  <c r="D20" i="25"/>
  <c r="K19" i="25"/>
  <c r="I19" i="25"/>
  <c r="G19" i="25"/>
  <c r="D19" i="25"/>
  <c r="G18" i="25"/>
  <c r="H18" i="25" s="1"/>
  <c r="D18" i="25"/>
  <c r="G17" i="25"/>
  <c r="H17" i="25" s="1"/>
  <c r="D17" i="25"/>
  <c r="G16" i="25"/>
  <c r="H16" i="25" s="1"/>
  <c r="D16" i="25"/>
  <c r="G15" i="25"/>
  <c r="D15" i="25"/>
  <c r="G14" i="25"/>
  <c r="H14" i="25" s="1"/>
  <c r="D14" i="25"/>
  <c r="G13" i="25"/>
  <c r="H13" i="25" s="1"/>
  <c r="D13" i="25"/>
  <c r="K12" i="25"/>
  <c r="G12" i="25"/>
  <c r="H12" i="25" s="1"/>
  <c r="D12" i="25"/>
  <c r="G11" i="25"/>
  <c r="H11" i="25" s="1"/>
  <c r="D11" i="25"/>
  <c r="K10" i="25"/>
  <c r="I10" i="25"/>
  <c r="G10" i="25"/>
  <c r="H10" i="25" s="1"/>
  <c r="D10" i="25"/>
  <c r="G6" i="25"/>
  <c r="G5" i="22"/>
  <c r="K12" i="14"/>
  <c r="H21" i="25" l="1"/>
  <c r="H19" i="25"/>
  <c r="H15" i="25"/>
  <c r="H20" i="25"/>
  <c r="D28" i="25"/>
  <c r="I10" i="14"/>
  <c r="M5" i="22" l="1"/>
  <c r="C5" i="14"/>
  <c r="C5" i="25" l="1"/>
  <c r="I31" i="14"/>
  <c r="D11" i="14"/>
  <c r="D13" i="14"/>
  <c r="D14" i="14"/>
  <c r="D15" i="14"/>
  <c r="D16" i="14"/>
  <c r="D17" i="14"/>
  <c r="D18" i="14"/>
  <c r="D20" i="14"/>
  <c r="D21" i="14"/>
  <c r="D22" i="14"/>
  <c r="D23" i="14"/>
  <c r="D24" i="14"/>
  <c r="C27" i="25" l="1"/>
  <c r="G5" i="25"/>
  <c r="C30" i="25"/>
  <c r="D5" i="25"/>
  <c r="C30" i="14"/>
  <c r="G27" i="25" l="1"/>
  <c r="G25" i="25" s="1"/>
  <c r="D6" i="25"/>
  <c r="D27" i="25"/>
  <c r="I27" i="25" s="1"/>
  <c r="I19" i="14"/>
  <c r="H28" i="25" l="1"/>
  <c r="I28" i="25" s="1"/>
  <c r="H6" i="25"/>
  <c r="H5" i="25"/>
  <c r="G11" i="14"/>
  <c r="H27" i="25" l="1"/>
  <c r="H25" i="25"/>
  <c r="G24" i="14"/>
  <c r="G23" i="14"/>
  <c r="G22" i="14"/>
  <c r="G21" i="14"/>
  <c r="G20" i="14"/>
  <c r="G19" i="14"/>
  <c r="G18" i="14"/>
  <c r="G17" i="14"/>
  <c r="G16" i="14"/>
  <c r="G15" i="14"/>
  <c r="G14" i="14"/>
  <c r="G13" i="14"/>
  <c r="G12" i="14"/>
  <c r="G10" i="14"/>
  <c r="F28" i="14"/>
  <c r="C28" i="14"/>
  <c r="D28" i="14" s="1"/>
  <c r="G6" i="14"/>
  <c r="G5" i="14"/>
  <c r="G28" i="14" l="1"/>
  <c r="D12" i="14" s="1"/>
  <c r="H15" i="14" l="1"/>
  <c r="H16" i="14"/>
  <c r="H17" i="14"/>
  <c r="H20" i="14"/>
  <c r="H21" i="14"/>
  <c r="H22" i="14"/>
  <c r="H23" i="14"/>
  <c r="H12" i="14"/>
  <c r="H24" i="14"/>
  <c r="H13" i="14"/>
  <c r="H11" i="14"/>
  <c r="H14" i="14"/>
  <c r="H18" i="14"/>
  <c r="H19" i="14"/>
  <c r="H10" i="14"/>
  <c r="D10" i="14"/>
  <c r="K10" i="14" s="1"/>
  <c r="D19" i="14"/>
  <c r="K19" i="14" s="1"/>
  <c r="J31" i="14" l="1"/>
  <c r="K31" i="14" s="1"/>
  <c r="F27" i="14"/>
  <c r="C27" i="14"/>
  <c r="D27" i="14" l="1"/>
  <c r="I27" i="14" s="1"/>
  <c r="D6" i="14"/>
  <c r="D5" i="14"/>
  <c r="G27" i="14"/>
  <c r="G25" i="14" l="1"/>
  <c r="H6" i="14" l="1"/>
  <c r="H28" i="14"/>
  <c r="H5" i="14"/>
  <c r="H27" i="14" l="1"/>
  <c r="H25" i="14"/>
  <c r="I28" i="14"/>
</calcChain>
</file>

<file path=xl/sharedStrings.xml><?xml version="1.0" encoding="utf-8"?>
<sst xmlns="http://schemas.openxmlformats.org/spreadsheetml/2006/main" count="259" uniqueCount="205">
  <si>
    <t>Scope 1</t>
  </si>
  <si>
    <t>12. End-of-life treatment of sold products</t>
  </si>
  <si>
    <t>14. Franchises</t>
  </si>
  <si>
    <t>15. Investments</t>
  </si>
  <si>
    <t>1. Purchased goods and services</t>
  </si>
  <si>
    <t>2. Capital goods</t>
  </si>
  <si>
    <t>3. Fuel and energy related activities</t>
  </si>
  <si>
    <t>4. Upstream transportation &amp; distribution</t>
  </si>
  <si>
    <t>5. Waste generated in operations</t>
  </si>
  <si>
    <t>6. Business travel</t>
  </si>
  <si>
    <t>8. Upstream leased assets</t>
  </si>
  <si>
    <t>9. Downstream transportation &amp; distribution</t>
  </si>
  <si>
    <t>10. Processing of sold products</t>
  </si>
  <si>
    <t>11. Use of sold products</t>
  </si>
  <si>
    <t>Target validity</t>
  </si>
  <si>
    <t>Targets cover company wide Scope 1+2</t>
  </si>
  <si>
    <t>The 100% boundary coverage is greater than or equal to the 95% minimum threshold</t>
  </si>
  <si>
    <t>All relevant GHGs are included with justification</t>
  </si>
  <si>
    <t>Emission Category</t>
  </si>
  <si>
    <t>Scope 2</t>
  </si>
  <si>
    <t xml:space="preserve">7. Employee commuting </t>
  </si>
  <si>
    <t>13. Downstream leased assetsCategory</t>
  </si>
  <si>
    <t xml:space="preserve">Scope 3 </t>
  </si>
  <si>
    <t>Criteria</t>
  </si>
  <si>
    <t>Iron &amp; Steel Core Boundary</t>
  </si>
  <si>
    <t>Remarks</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</si>
  <si>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</si>
  <si>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</si>
  <si>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</si>
  <si>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</si>
  <si>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</si>
  <si>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</si>
  <si>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</si>
  <si>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</si>
  <si>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</si>
  <si>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</si>
  <si>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</si>
  <si>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</si>
  <si>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</si>
  <si>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</si>
  <si>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</si>
  <si>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</si>
  <si>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</si>
  <si>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</si>
  <si>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</si>
  <si>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</si>
  <si>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</si>
  <si>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</si>
  <si>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</si>
  <si>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</si>
  <si>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</si>
  <si>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</si>
  <si>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</si>
  <si>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</si>
  <si>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 xml:space="preserve">Criteria met if: </t>
  </si>
  <si>
    <t xml:space="preserve">The company reports and accounts for all relevant subsidiaries in the GHG inventory and target boundary. </t>
  </si>
  <si>
    <t xml:space="preserve">* No GHG exclusions are reported. OR
* Exclusion of one or more GHG(s) is reported, representing no more than 5% of the inventory and target boundary and a reasonable justification is provided.  </t>
  </si>
  <si>
    <t xml:space="preserve">scope (S1 or S2 or S1+2) makes up more than 5% of overall S1+S2 emissions. </t>
  </si>
  <si>
    <t xml:space="preserve">* S3 emissions represent 40% or more of total S1+2+3 emissions. AND 
* At least one S3 target has been set. </t>
  </si>
  <si>
    <t>Scope 1+2+3</t>
  </si>
  <si>
    <t>Scope 3</t>
  </si>
  <si>
    <t>Emissions (tCO2e) - inside and outside core boundary</t>
  </si>
  <si>
    <t xml:space="preserve">Scope 1 + 2 </t>
  </si>
  <si>
    <t>Share of total emissions (S1+2+3)</t>
  </si>
  <si>
    <t>Share of S3 (inside +outside core boundary)/total S3 emission</t>
  </si>
  <si>
    <t xml:space="preserve">S3 targets collectively cover at least 67% of total reported and excluded S3 emissions, considering the minimum boundary of each S3 category. </t>
  </si>
  <si>
    <t xml:space="preserve">* GHG exclusions of S1 and S2 combined in the inventory and target boundary represent &lt; 5% of total S1 and S2 emissions. 
* The scope 3 GHG inventory must account for at least 95% of corporate-wide scope 3 emissions.  </t>
  </si>
  <si>
    <t>Method validity</t>
  </si>
  <si>
    <t xml:space="preserve">* The method used to account for base year and most recent year S2 inventory is the same. AND 
* The method used to track performance towards its S2 target is consistent with the methods used for the base and most recent year inventories. AND
* If a renewable electricity sourcing target is set that will be achieved through market-based mechanisms, company is using the marketbased approach to report and track scope 2 emissions. </t>
  </si>
  <si>
    <t xml:space="preserve">* A complete S3 inventory, at a minimum, is conducted for all relevant categories. AND 
* Clear justification is provided for categories that are deemed not applicable. AND 
* All scope 3 emission sources are reported with no significant exclusions. </t>
  </si>
  <si>
    <t>Bioenergy accounting</t>
  </si>
  <si>
    <t>Operation Boundary</t>
  </si>
  <si>
    <t>Greenhouse gases</t>
  </si>
  <si>
    <t>Scope 1 &amp; 2</t>
  </si>
  <si>
    <t>S1, 2 &amp; 3 allowable exclusion</t>
  </si>
  <si>
    <t>S3 coverage for near term targets</t>
  </si>
  <si>
    <t>S2 accounting approach</t>
  </si>
  <si>
    <t>S3 inventory</t>
  </si>
  <si>
    <t xml:space="preserve">* Bioenergy is not being used and no emissions/removals are reported. OR 
* Bioenergy is being used and the related bioenergy emissions/removals are reported alongside the inventory and included in the target boundary. AND 
* Companies agree to include the footnote with the target language. AND 
* Companies provide details on the bioenergy sources, the methods used to calculate bioenergy emissions/removals until SBTiendorsed method becomes available and agree to adjust its figures in the future if necessary. </t>
  </si>
  <si>
    <t>Carbon credits</t>
  </si>
  <si>
    <t xml:space="preserve">* No use of carbon offsets is disclosed by the company or perceived in the submission form. OR 
* The use of carbon offsets is disclosed by the company, but they confirm they will not count them towards the progress of their sciencebased target. </t>
  </si>
  <si>
    <t>Avoided emissions</t>
  </si>
  <si>
    <t xml:space="preserve">*No use of avoided emissions is disclosed by the company in the submission form. AND 
* No sign of the use of avoided emissions in the inventory or the target boundary. </t>
  </si>
  <si>
    <t>Base &amp; target years</t>
  </si>
  <si>
    <t>Progress to date</t>
  </si>
  <si>
    <r>
      <t xml:space="preserve">The criterion is met if the most recent year is no earlier than 2021. AND
 If the target is </t>
    </r>
    <r>
      <rPr>
        <b/>
        <sz val="11"/>
        <color theme="1"/>
        <rFont val="Calibri"/>
        <family val="2"/>
        <scheme val="minor"/>
      </rPr>
      <t>absolute-based,</t>
    </r>
    <r>
      <rPr>
        <sz val="11"/>
        <color theme="1"/>
        <rFont val="Calibri"/>
        <family val="2"/>
        <scheme val="minor"/>
      </rPr>
      <t xml:space="preserve"> criterion met if: 
* Forward-looking ambition is at a minimum, aligned with reducing emissions 90% by 2050 from base year levels based on a linear reduction between the most recent year and 2050.  
If the target is </t>
    </r>
    <r>
      <rPr>
        <b/>
        <sz val="11"/>
        <color theme="1"/>
        <rFont val="Calibri"/>
        <family val="2"/>
        <scheme val="minor"/>
      </rPr>
      <t>intensity-based</t>
    </r>
    <r>
      <rPr>
        <sz val="11"/>
        <color theme="1"/>
        <rFont val="Calibri"/>
        <family val="2"/>
        <scheme val="minor"/>
      </rPr>
      <t xml:space="preserve">, criterion met if: 
* SDA pathway is representative of company activities. AND  
* The ambition is at a minimum, aligned with reaching the net-zero convergence intensity based on a linear intensity reduction between the most recent year and 2050. OR 
* Forward-looking ambition is at a minimum, aligned with the minimum ambition threshold of the relevant 1.5°C pathway between the most recent year and target year. </t>
    </r>
  </si>
  <si>
    <t xml:space="preserve">Level of ambition for scope 1 and 2 nearterm targets </t>
  </si>
  <si>
    <r>
      <t xml:space="preserve">If the target is </t>
    </r>
    <r>
      <rPr>
        <b/>
        <sz val="11"/>
        <color theme="1"/>
        <rFont val="Calibri"/>
        <family val="2"/>
        <scheme val="minor"/>
      </rPr>
      <t>absolute-based,</t>
    </r>
    <r>
      <rPr>
        <sz val="11"/>
        <color theme="1"/>
        <rFont val="Calibri"/>
        <family val="2"/>
        <scheme val="minor"/>
      </rPr>
      <t xml:space="preserve"> the criterion is met if: Company is in compliance with criterion C16.  
If the target is </t>
    </r>
    <r>
      <rPr>
        <b/>
        <sz val="11"/>
        <color theme="1"/>
        <rFont val="Calibri"/>
        <family val="2"/>
        <scheme val="minor"/>
      </rPr>
      <t>intensity-based</t>
    </r>
    <r>
      <rPr>
        <sz val="11"/>
        <color theme="1"/>
        <rFont val="Calibri"/>
        <family val="2"/>
        <scheme val="minor"/>
      </rPr>
      <t xml:space="preserve">, criterion met if: Company is in compliance with criterion C17. </t>
    </r>
  </si>
  <si>
    <t>Absolute targets</t>
  </si>
  <si>
    <t xml:space="preserve">* For base years after 2020, the absolute emissions reduction meets the minimum reduction value over the target period as set out below: 
Minimum value for absolute reduction target = 4.2% x (Target year - 2020) 
* For base years between 2015 and 2020 (inclusive), the absolute emissions reduction meets the minimum reduction value over the target period as set out below: 
Minimum value for absolute reduction target = 4.2% x (Target year - base year) </t>
  </si>
  <si>
    <t>Intensity targets</t>
  </si>
  <si>
    <t>* SDA pathway is representative of company activities. AND  
* The ambition between the base year and target year is aligned with the minimum ambition threshold of the relevant 1.5°C SDA pathway.</t>
  </si>
  <si>
    <t xml:space="preserve">Level of ambition for scope 3 emissions reductions targets </t>
  </si>
  <si>
    <r>
      <t xml:space="preserve">For </t>
    </r>
    <r>
      <rPr>
        <b/>
        <sz val="11"/>
        <color theme="1"/>
        <rFont val="Calibri"/>
        <family val="2"/>
        <scheme val="minor"/>
      </rPr>
      <t>absolute based percentage emission reduction targets</t>
    </r>
    <r>
      <rPr>
        <sz val="11"/>
        <color theme="1"/>
        <rFont val="Calibri"/>
        <family val="2"/>
        <scheme val="minor"/>
      </rPr>
      <t xml:space="preserve">, criterion met if:  
* For base years after 2020, the absolute emissions reduction meets the minimum reduction value over the target period as set out below: Minimum value for absolute contraction target = 2.5% x (Target year - 2020) 
For base years between 2015 and 2020 (inclusive), the absolute emissions reduction meets the minimum reduction value over the target period as set out below: Minimum value for absolute contraction target = 2.5% x (Target year - base year) </t>
    </r>
  </si>
  <si>
    <r>
      <t xml:space="preserve">For </t>
    </r>
    <r>
      <rPr>
        <b/>
        <sz val="11"/>
        <color theme="1"/>
        <rFont val="Calibri"/>
        <family val="2"/>
        <scheme val="minor"/>
      </rPr>
      <t>economic intensity-based percentage emission reduction</t>
    </r>
    <r>
      <rPr>
        <sz val="11"/>
        <color theme="1"/>
        <rFont val="Calibri"/>
        <family val="2"/>
        <scheme val="minor"/>
      </rPr>
      <t xml:space="preserve"> targets, criterion met if: 
* GEVA is used as the chosen economic intensity metric and an acceptable formula has been used to calculate GEVA. AND 
* For base years after 2020, the economic intensity emissions reduction meets the minimum reduction value as set out below over the target period: Minimum value for economic intensity target = 100% - (93%) ^(Target year - 2020)  
* For base years between 2015 and 2020 (inclusive), the economic intensity emissions reduction meets the minimum reduction value over the target period as set out below: Minimum value for economic intensity target = 100% - (93%)^ (Target year – base year) </t>
    </r>
  </si>
  <si>
    <r>
      <t xml:space="preserve">For </t>
    </r>
    <r>
      <rPr>
        <b/>
        <sz val="11"/>
        <color theme="1"/>
        <rFont val="Calibri"/>
        <family val="2"/>
        <scheme val="minor"/>
      </rPr>
      <t>physical intensity-based percentage emission reduction</t>
    </r>
    <r>
      <rPr>
        <sz val="11"/>
        <color theme="1"/>
        <rFont val="Calibri"/>
        <family val="2"/>
        <scheme val="minor"/>
      </rPr>
      <t xml:space="preserve"> targets, criterion met if: 
* If an SDA pathway is available, the timeframe ambition is aligned with the minimum ambition threshold of the relevant SDA pathway. OR 
* For base years after 2020, the physical intensity emissions reduction meets the minimum reduction value as set out below over the target period: 
Minimum value for physical intensity target = 100% - (93%)^ (Target year - 2020) 
* For base years between 2015 and 2020 (inclusive), the physical intensity emissions reduction meets the minimum reduction value over the target period as set out below: 
Minimum value for physical intensity target = 100% - (93%)^ (Target year – base year) </t>
    </r>
  </si>
  <si>
    <t xml:space="preserve">Supplier or customer engagement targets </t>
  </si>
  <si>
    <t xml:space="preserve">* Companies provide information on the percentage of emissions and the relevant categories the target covers. AND 
* The target year is a maximum of 5 years from the date the target is submitted for validation. AND
* Companies specify in the target language that their suppliers/customers will have sciencebased targets that meet the latest SBTi Criteria for Near-term Targets. </t>
  </si>
  <si>
    <t xml:space="preserve"> Combined scope targets </t>
  </si>
  <si>
    <t xml:space="preserve">For combined S1+2 targets, criterion met if:  Combined S1+2 portion meets criteria C14 and C15.  
For combined S1+2+3 targets, criterion met if: 
* The combined S1+2 ambition is in line with C14 and C15. AND
* The S3 portion is in line with criterion C18. </t>
  </si>
  <si>
    <t xml:space="preserve"> Renewable electricity </t>
  </si>
  <si>
    <t>* The active sourcing of renewable electricity in the target year is at or above the minimum share thresholds of at least 80% by 2025, 100% by 2030, and/or  intermediate targets in line with this rate of reduction. AND 
* The target language explicitly refers to ‘active sourcing’ of renewable electricity (please refer to RE100’s quality criteria for options for actively sourcing renewable electricity).</t>
  </si>
  <si>
    <t xml:space="preserve">Sale, transmission, distribution of oil, natural gas, coal as well as other fossil fuels </t>
  </si>
  <si>
    <t xml:space="preserve">* At least one target covering the direct use phase emissions of fossil fuels sold, transmitted, or distributed is set. AND
* Timeframe ambition in absolute terms is aligned with a 1.5°C pathway.  </t>
  </si>
  <si>
    <t xml:space="preserve">Companies in the fossil fuel production business or with significant revenue from fossil fuel business lines </t>
  </si>
  <si>
    <t xml:space="preserve">* Company is not involved in exploration, extraction, mining and/or production of oil, natural gas, coal, as well as other fossil fuels i.e., no revenue is generated from these activities. OR 
* Company does not derive 50% or more of their revenue from the sale, transmission and distribution of fossil fuels, or providing equipment or services to fossil fuel companies. OR 
* Company has less than 5% revenue from fossil fuel assets (e.g., coal mine, lignite mine, etc.) for extraction activities with commercial purposes. </t>
  </si>
  <si>
    <t xml:space="preserve">Requirements from sector-specific guidance </t>
  </si>
  <si>
    <t xml:space="preserve">* No sector-specific guidance is relevant or available for the company’s sector. OR
* Sector-specific guidance is available, and the latest version is followed. OR 
* The company uses an older version of sectorspecific guidance for a submission within 6 months of a newer publication.  </t>
  </si>
  <si>
    <t>Frequency</t>
  </si>
  <si>
    <t>* The company commits to publicly reporting its GHG inventory and target progress on an annual basis. AND 
* States where this information will be disclosed</t>
  </si>
  <si>
    <t xml:space="preserve">Mandatory target recalculation </t>
  </si>
  <si>
    <t xml:space="preserve">* The company commits to review, and if necessary, recalculate and revalidate their targets at a minimum every 5 years. AND 
* The company commits that they will follow the most recent criteria if re-submitting targets. AND
* The company agrees to adhere to the SBTi’s 5% significance threshold for base year emissions recalculation. OR 
* The company’s base year emissions recalculation policy has a significance threshold of 5% or less. </t>
  </si>
  <si>
    <t xml:space="preserve"> Triggered target recalculation </t>
  </si>
  <si>
    <t>* Emissions inventory and targets are consistent with the current business structure. AND 
* Company agrees to recalculate targets should significant changes compromise the relevance and consistency of existing target(s).</t>
  </si>
  <si>
    <t xml:space="preserve">* Targets are approved by the SBTi. AND 
* Targets are publicly announced by the company within 6 months of the approval date. </t>
  </si>
  <si>
    <t xml:space="preserve">Targets must be modeled using the latest version of methods and tools approved by the initiative. Targets modeled using previous versions of the tools or methods can only be submitted to the SBTi for validation within 6 months of the publication of the revised method or sector-specific tools. </t>
  </si>
  <si>
    <t xml:space="preserve">* For targets submitted for an official validation in the first half of 2023, the valid target years are 2027-2032 inclusive. 
* For targets submitted in the second half of 2023, the valid target years are between 2028 and 2033 inclusive. 
</t>
  </si>
  <si>
    <t xml:space="preserve">The target year is between 5 and 10 years (inclusive) from the date of submission to the SBTi.
* The choice of base year must be no earlier than 2015.  </t>
  </si>
  <si>
    <t xml:space="preserve"> For submissions in 2023, a recent year inventory must be provided that is no earlier than 2021 i.e., allowable most recent years are 2021 and 2022. </t>
  </si>
  <si>
    <t xml:space="preserve">At a minimum, near-term scope 3 targets (covering the entire value chain or individual scope 3 categories) must be aligned with methods consistent with the level of decarbonization required to keep global temperature increase well-below 2°C compared to pre-industrial temperatures.       </t>
  </si>
  <si>
    <t xml:space="preserve">When submitting combined targets, the scope 1+2 portion must be in line with at least a 1.5°C scenario and the scope 3 portion of the target must be in line with at least a well-below 2°C scenario. For sectors where minimum target ambition is further specified for companies’ scope 3 activities, C24 supersedes C20. </t>
  </si>
  <si>
    <t xml:space="preserve"> Companies must follow requirements for target setting and minimum ambition levels as indicated in relevant sector-specific methods and guidance – at the latest, 6 months after the sector guidance publication. </t>
  </si>
  <si>
    <t>Companies with approved targets must announce their target publicly on the SBTi website within 6 months of the approval date.</t>
  </si>
  <si>
    <t>Steel-C5: Mandatory</t>
  </si>
  <si>
    <t>Baseline Year (BY)</t>
  </si>
  <si>
    <t>Required Input</t>
  </si>
  <si>
    <r>
      <t xml:space="preserve">Emissions (tCO2e) - 
</t>
    </r>
    <r>
      <rPr>
        <b/>
        <sz val="11"/>
        <color theme="1"/>
        <rFont val="Calibri"/>
        <family val="2"/>
        <scheme val="minor"/>
      </rPr>
      <t>INSIDE</t>
    </r>
    <r>
      <rPr>
        <sz val="11"/>
        <color theme="1"/>
        <rFont val="Calibri"/>
        <family val="2"/>
        <scheme val="minor"/>
      </rPr>
      <t xml:space="preserve"> the core boundary</t>
    </r>
  </si>
  <si>
    <t>Base year |Emissions within the core boundary</t>
  </si>
  <si>
    <r>
      <t xml:space="preserve">Share of S3 emissions </t>
    </r>
    <r>
      <rPr>
        <b/>
        <sz val="11"/>
        <color theme="1"/>
        <rFont val="Calibri"/>
        <family val="2"/>
        <scheme val="minor"/>
      </rPr>
      <t>INSIDE</t>
    </r>
    <r>
      <rPr>
        <sz val="11"/>
        <color theme="1"/>
        <rFont val="Calibri"/>
        <family val="2"/>
        <scheme val="minor"/>
      </rPr>
      <t xml:space="preserve"> the core boundary of the total S3 emissions</t>
    </r>
  </si>
  <si>
    <t>Scope 3 Target Coverage Overall</t>
  </si>
  <si>
    <t>Scope 3 Target Coverage by Category</t>
  </si>
  <si>
    <t>Inventory Year</t>
  </si>
  <si>
    <t>QUICK GUIDE</t>
  </si>
  <si>
    <t>How to navigate this Form</t>
  </si>
  <si>
    <t>EMISSIONS INVENTORY - BY</t>
  </si>
  <si>
    <t>EMISSIONS INVENTORY - MRY</t>
  </si>
  <si>
    <t>IRON &amp; STEEL CORE BOUNDARY</t>
  </si>
  <si>
    <t>Familiarize yourself with the "Iron &amp; steel core boundary" and "Steel criteria".  Refer to the steel target-setting guidance for more details.</t>
  </si>
  <si>
    <t>Steel target-setting guidance</t>
  </si>
  <si>
    <t>Input the data in Cell C30 (Emissions within the core boundary) in the Steel Target Setting Tool for SDA to calculate % of emissions reduction between base year and target year.</t>
  </si>
  <si>
    <t>Repeat the same procedure and enter scope 1, 2 &amp; 3 emissions inventory inside and outside the core boundary for the most recent year (if it is different from the base year).</t>
  </si>
  <si>
    <t>Step by step guide using this Target Submission Form for Steel</t>
  </si>
  <si>
    <r>
      <t xml:space="preserve">Emissions inventory for all the scopes inside and outside the iron &amp; steel core boundary in </t>
    </r>
    <r>
      <rPr>
        <b/>
        <sz val="11"/>
        <color theme="0"/>
        <rFont val="Arial"/>
        <family val="2"/>
      </rPr>
      <t>base year</t>
    </r>
  </si>
  <si>
    <t>A standardized iron &amp; steel core boundary aligned with the carbon budget</t>
  </si>
  <si>
    <t xml:space="preserve">Total Emissions in the scope or category (tCO2e) </t>
  </si>
  <si>
    <r>
      <t xml:space="preserve">Emissions (tCO2e) - 
</t>
    </r>
    <r>
      <rPr>
        <b/>
        <sz val="11"/>
        <color theme="1"/>
        <rFont val="Calibri"/>
        <family val="2"/>
        <scheme val="minor"/>
      </rPr>
      <t>OUTSIDE</t>
    </r>
    <r>
      <rPr>
        <sz val="11"/>
        <color theme="1"/>
        <rFont val="Calibri"/>
        <family val="2"/>
        <scheme val="minor"/>
      </rPr>
      <t xml:space="preserve"> the core boundary including exclusions</t>
    </r>
  </si>
  <si>
    <t>Target Submission Form for iron- and steelmakers</t>
  </si>
  <si>
    <t xml:space="preserve">A step by step guide for iron- and steelmakers on how to enter emissions data in this Target Submission Form </t>
  </si>
  <si>
    <r>
      <t xml:space="preserve">Emissions inventory for all the scopes inside and outside the iron &amp; steel core boundary in </t>
    </r>
    <r>
      <rPr>
        <b/>
        <sz val="11"/>
        <color theme="0"/>
        <rFont val="Arial"/>
        <family val="2"/>
      </rPr>
      <t>most recent year</t>
    </r>
    <r>
      <rPr>
        <sz val="11"/>
        <color theme="0"/>
        <rFont val="Arial"/>
        <family val="2"/>
      </rPr>
      <t>. Only needed if BY and MRY are not the same</t>
    </r>
  </si>
  <si>
    <t>Core boundary</t>
  </si>
  <si>
    <t>Inputs (outside core boundary)</t>
  </si>
  <si>
    <t>Outputs (outside core boundary)</t>
  </si>
  <si>
    <t>Iron &amp; steel scrap collection and sorting</t>
  </si>
  <si>
    <t>Upstream transport</t>
  </si>
  <si>
    <t>Iron ore mining</t>
  </si>
  <si>
    <t>Coal mining</t>
  </si>
  <si>
    <t>Natural gas extraction</t>
  </si>
  <si>
    <t>Other petroleum products extraction</t>
  </si>
  <si>
    <t>Production of biomass and biogas</t>
  </si>
  <si>
    <t>Limestone mining</t>
  </si>
  <si>
    <t>Non-ferrous ore mining</t>
  </si>
  <si>
    <t>Ferroalloys production</t>
  </si>
  <si>
    <t>Cold rolling</t>
  </si>
  <si>
    <t>Coating</t>
  </si>
  <si>
    <t>Export of power</t>
  </si>
  <si>
    <t>Export of blast furnace slag</t>
  </si>
  <si>
    <t>Downstream transport</t>
  </si>
  <si>
    <t>Fabrication</t>
  </si>
  <si>
    <t>Processes</t>
  </si>
  <si>
    <t>Emissions tCO2e</t>
  </si>
  <si>
    <t>Total emissions tCO2e</t>
  </si>
  <si>
    <t>Please use the drop down menu and enter emission inventory for each processes. Companies can also enter their own process in the cells. The purpose is for the Target Validation Team to validate if emissions within the core boundary are duly accounted for.</t>
  </si>
  <si>
    <t>Iron &amp; steelmaking 
(inside the core boundary)</t>
  </si>
  <si>
    <t xml:space="preserve">  Boiler and power plant (surplus gas)</t>
  </si>
  <si>
    <t xml:space="preserve">  Casting</t>
  </si>
  <si>
    <t xml:space="preserve">  Coke making</t>
  </si>
  <si>
    <t xml:space="preserve">  Basic oxygen furnace</t>
  </si>
  <si>
    <t xml:space="preserve">  Blast furnace</t>
  </si>
  <si>
    <t xml:space="preserve">  DRI</t>
  </si>
  <si>
    <t xml:space="preserve">  Electric arc furnace</t>
  </si>
  <si>
    <t xml:space="preserve">  Emissions from exported off-gases</t>
  </si>
  <si>
    <t xml:space="preserve">  Hot rolling</t>
  </si>
  <si>
    <t xml:space="preserve">  Lime production</t>
  </si>
  <si>
    <t xml:space="preserve">  Oxygen plant</t>
  </si>
  <si>
    <t xml:space="preserve">  Pelletisation</t>
  </si>
  <si>
    <t xml:space="preserve">  Power production (imported)</t>
  </si>
  <si>
    <t xml:space="preserve">  Production of H2/syngas</t>
  </si>
  <si>
    <t xml:space="preserve">  Secondary metallurgy</t>
  </si>
  <si>
    <t xml:space="preserve">  Sintering</t>
  </si>
  <si>
    <t xml:space="preserve">  Smelting reduction</t>
  </si>
  <si>
    <t>Scope 1 emissions - Base year</t>
  </si>
  <si>
    <t>Scope 1 emissions - Most Recent Year</t>
  </si>
  <si>
    <t>SCOPE 1 EMISSIONS INVENTORY</t>
  </si>
  <si>
    <t>A drop down menu is provided for companies enter their scope 1 emissions inventory for each processes inside the core boundary</t>
  </si>
  <si>
    <t>Emissions inventory for base year</t>
  </si>
  <si>
    <r>
      <t xml:space="preserve">Share of S1 &amp; S2 emissions </t>
    </r>
    <r>
      <rPr>
        <b/>
        <sz val="11"/>
        <color theme="1"/>
        <rFont val="Calibri"/>
        <family val="2"/>
        <scheme val="minor"/>
      </rPr>
      <t>INSIDE</t>
    </r>
    <r>
      <rPr>
        <sz val="11"/>
        <color theme="1"/>
        <rFont val="Calibri"/>
        <family val="2"/>
        <scheme val="minor"/>
      </rPr>
      <t xml:space="preserve"> the core boundary of the total S1&amp;2 emissions</t>
    </r>
  </si>
  <si>
    <t>Comments</t>
  </si>
  <si>
    <t>Please use the drop down menu and enter scope 1 emissions for each relevant processes inside the iron &amp; steel core boundary. Companies can also enter their own process in the cells. The purpose is for the Target Validation Team to confirm that all emissiosn within the core boundary are duly accounted for.</t>
  </si>
  <si>
    <t>Enter scope 1, 2 &amp; 3 emissions, disaggregating those inside and outside the core boundary for the base year.</t>
  </si>
  <si>
    <t>For emissions outside the core boundary, companies should use the cross-sector near-term target setting tool to set targets for their scope 1, 2 &amp; 3 emissions.</t>
  </si>
  <si>
    <t>If scope 3 targetting is required, enter the % of scope 3 coverage by category in column J, overall scope 3 coverage will be shown in Cell J30.</t>
  </si>
  <si>
    <t>Emissions inventory for Most Recent Year</t>
  </si>
  <si>
    <t>Base Year</t>
  </si>
  <si>
    <t>Select a base year</t>
  </si>
  <si>
    <t>Select a Most Recent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</si>
</sst>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_);_(* \(#,##0.00\);_(* &quot;-&quot;??_);_(@_)"/>
  </numFmts>
  <fonts count="22" x14ac:knownFonts="1">
    <font>
      <sz val="11"/>
      <color theme="1"/>
      <name val="Calibri"/>
      <family val="2"/>
      <scheme val="minor"/>
    </font>
    <font>
      <sz val="8"/>
      <name val="Calibri"/>
      <family val="2"/>
      <scheme val="minor"/>
    </font>
    <font>
      <b/>
      <sz val="11"/>
      <color theme="1"/>
      <name val="Calibri"/>
      <family val="2"/>
      <scheme val="minor"/>
    </font>
    <font>
      <sz val="12"/>
      <color theme="1"/>
      <name val="Calibri"/>
      <family val="2"/>
      <scheme val="minor"/>
    </font>
    <font>
      <b/>
      <sz val="18"/>
      <color theme="0"/>
      <name val="Arial"/>
      <family val="2"/>
    </font>
    <font>
      <sz val="11"/>
      <color theme="0"/>
      <name val="Calibri"/>
      <family val="2"/>
      <scheme val="minor"/>
    </font>
    <font>
      <b/>
      <sz val="20"/>
      <color rgb="FF00546E"/>
      <name val="Arial"/>
      <family val="2"/>
    </font>
    <font>
      <b/>
      <sz val="22"/>
      <name val="Arial"/>
      <family val="2"/>
    </font>
    <font>
      <b/>
      <sz val="20"/>
      <color theme="0"/>
      <name val="Arial"/>
      <family val="2"/>
    </font>
    <font>
      <sz val="11"/>
      <color rgb="FF00546E"/>
      <name val="Calibri"/>
      <family val="2"/>
      <scheme val="minor"/>
    </font>
    <font>
      <b/>
      <sz val="12"/>
      <color theme="0"/>
      <name val="Arial"/>
      <family val="2"/>
    </font>
    <font>
      <b/>
      <sz val="11"/>
      <color theme="0"/>
      <name val="Arial"/>
      <family val="2"/>
    </font>
    <font>
      <sz val="11"/>
      <color theme="0"/>
      <name val="Arial"/>
      <family val="2"/>
    </font>
    <font>
      <sz val="12"/>
      <color theme="0"/>
      <name val="Arial"/>
      <family val="2"/>
    </font>
    <font>
      <u/>
      <sz val="11"/>
      <color theme="10"/>
      <name val="Calibri"/>
      <family val="2"/>
      <scheme val="minor"/>
    </font>
    <font>
      <u/>
      <sz val="12"/>
      <color theme="0"/>
      <name val="Arial"/>
      <family val="2"/>
    </font>
    <font>
      <u/>
      <sz val="12"/>
      <color theme="1"/>
      <name val="Arial"/>
      <family val="2"/>
    </font>
    <font>
      <sz val="12"/>
      <color theme="1"/>
      <name val="Arial"/>
      <family val="2"/>
    </font>
    <font>
      <sz val="11"/>
      <color theme="1"/>
      <name val="Calibri"/>
      <family val="2"/>
      <scheme val="minor"/>
    </font>
    <font>
      <b/>
      <sz val="11"/>
      <color theme="0"/>
      <name val="Calibri"/>
      <family val="2"/>
      <scheme val="minor"/>
    </font>
    <font>
      <b/>
      <sz val="14"/>
      <color theme="1"/>
      <name val="Calibri"/>
      <family val="2"/>
      <scheme val="minor"/>
    </font>
    <font>
      <i/>
      <sz val="9"/>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546E"/>
        <bgColor indexed="64"/>
      </patternFill>
    </fill>
    <fill>
      <patternFill patternType="solid">
        <fgColor theme="7" tint="0.39997558519241921"/>
        <bgColor indexed="64"/>
      </patternFill>
    </fill>
    <fill>
      <patternFill patternType="solid">
        <fgColor rgb="FF00759A"/>
        <bgColor indexed="64"/>
      </patternFill>
    </fill>
    <fill>
      <patternFill patternType="solid">
        <fgColor rgb="FFC00000"/>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rgb="FF00206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0" fontId="14" fillId="0" borderId="0" applyNumberFormat="0" applyFill="0" applyBorder="0" applyAlignment="0" applyProtection="0"/>
  </cellStyleXfs>
  <cellXfs count="160">
    <xf numFmtId="0" fontId="0" fillId="0" borderId="0" xfId="0"/>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0" borderId="9" xfId="0" applyBorder="1" applyAlignment="1">
      <alignment horizontal="left" vertical="top"/>
    </xf>
    <xf numFmtId="0" fontId="4" fillId="4" borderId="0" xfId="0" applyFont="1" applyFill="1"/>
    <xf numFmtId="0" fontId="0" fillId="4" borderId="0" xfId="0" applyFill="1"/>
    <xf numFmtId="0" fontId="2" fillId="0" borderId="0" xfId="0" applyFont="1" applyAlignment="1">
      <alignment horizontal="left" vertical="top" wrapText="1"/>
    </xf>
    <xf numFmtId="164" fontId="0" fillId="0" borderId="0" xfId="0" applyNumberFormat="1" applyAlignment="1">
      <alignment horizontal="left" vertical="top"/>
    </xf>
    <xf numFmtId="0" fontId="2" fillId="0" borderId="1" xfId="0" applyFont="1" applyBorder="1" applyAlignment="1">
      <alignment horizontal="left" vertical="top" wrapText="1"/>
    </xf>
    <xf numFmtId="3" fontId="0" fillId="0" borderId="0" xfId="0" applyNumberFormat="1" applyAlignment="1">
      <alignment horizontal="right" vertical="top"/>
    </xf>
    <xf numFmtId="3" fontId="0" fillId="2" borderId="1" xfId="0" applyNumberFormat="1" applyFill="1" applyBorder="1" applyAlignment="1">
      <alignment horizontal="center" vertical="top" wrapText="1"/>
    </xf>
    <xf numFmtId="3" fontId="0" fillId="0" borderId="0" xfId="0" applyNumberFormat="1" applyAlignment="1">
      <alignment horizontal="center" vertical="top" wrapText="1"/>
    </xf>
    <xf numFmtId="3" fontId="0" fillId="0" borderId="1" xfId="0" applyNumberFormat="1" applyBorder="1" applyAlignment="1">
      <alignment horizontal="center" vertical="top" wrapText="1"/>
    </xf>
    <xf numFmtId="3" fontId="0" fillId="0" borderId="0" xfId="0" applyNumberFormat="1" applyAlignment="1">
      <alignment horizontal="center" vertical="top"/>
    </xf>
    <xf numFmtId="3" fontId="0" fillId="0" borderId="2" xfId="0" applyNumberFormat="1" applyBorder="1" applyAlignment="1">
      <alignment horizontal="center" vertical="top" wrapText="1"/>
    </xf>
    <xf numFmtId="3" fontId="0" fillId="0" borderId="3" xfId="0" applyNumberFormat="1" applyBorder="1" applyAlignment="1">
      <alignment horizontal="center" vertical="top"/>
    </xf>
    <xf numFmtId="3" fontId="0" fillId="2" borderId="9" xfId="0" applyNumberFormat="1" applyFill="1" applyBorder="1" applyAlignment="1">
      <alignment horizontal="center" vertical="top"/>
    </xf>
    <xf numFmtId="3" fontId="0" fillId="2" borderId="1" xfId="0" applyNumberFormat="1" applyFill="1" applyBorder="1" applyAlignment="1">
      <alignment horizontal="center" vertical="top"/>
    </xf>
    <xf numFmtId="0" fontId="0" fillId="0" borderId="0" xfId="0" applyAlignment="1">
      <alignment horizontal="center" vertical="top"/>
    </xf>
    <xf numFmtId="164" fontId="0" fillId="0" borderId="0" xfId="0" applyNumberFormat="1" applyAlignment="1">
      <alignment horizontal="center" vertical="top"/>
    </xf>
    <xf numFmtId="0" fontId="0" fillId="0" borderId="2" xfId="0" applyBorder="1" applyAlignment="1">
      <alignment horizontal="center" vertical="top" wrapText="1"/>
    </xf>
    <xf numFmtId="0" fontId="2" fillId="0" borderId="0" xfId="0" applyFont="1" applyAlignment="1">
      <alignment horizontal="center" vertical="top"/>
    </xf>
    <xf numFmtId="0" fontId="0" fillId="0" borderId="1" xfId="0" applyBorder="1" applyAlignment="1">
      <alignment horizontal="center" vertical="top" wrapText="1"/>
    </xf>
    <xf numFmtId="0" fontId="0" fillId="0" borderId="0" xfId="0" applyAlignment="1">
      <alignment horizontal="center" vertical="top" wrapText="1"/>
    </xf>
    <xf numFmtId="10" fontId="0" fillId="0" borderId="0" xfId="0" applyNumberFormat="1" applyAlignment="1">
      <alignment horizontal="left" vertical="top" wrapText="1"/>
    </xf>
    <xf numFmtId="0" fontId="2" fillId="0" borderId="3" xfId="0" applyFont="1" applyBorder="1" applyAlignment="1">
      <alignment horizontal="left" vertical="top"/>
    </xf>
    <xf numFmtId="0" fontId="0" fillId="0" borderId="15" xfId="0" applyBorder="1" applyAlignment="1">
      <alignment horizontal="left" vertical="top"/>
    </xf>
    <xf numFmtId="0" fontId="0" fillId="0" borderId="5" xfId="0" applyBorder="1" applyAlignment="1">
      <alignment horizontal="left" vertical="top"/>
    </xf>
    <xf numFmtId="3" fontId="2" fillId="0" borderId="13" xfId="0" applyNumberFormat="1" applyFont="1" applyBorder="1" applyAlignment="1">
      <alignment horizontal="center" vertical="top"/>
    </xf>
    <xf numFmtId="0" fontId="2" fillId="0" borderId="3" xfId="0" applyFont="1" applyBorder="1" applyAlignment="1">
      <alignment horizontal="center" vertical="top"/>
    </xf>
    <xf numFmtId="3" fontId="0" fillId="2" borderId="5" xfId="0" applyNumberFormat="1" applyFill="1" applyBorder="1" applyAlignment="1">
      <alignment horizontal="center" vertical="top"/>
    </xf>
    <xf numFmtId="3" fontId="0" fillId="2" borderId="6" xfId="0" applyNumberFormat="1" applyFill="1" applyBorder="1" applyAlignment="1">
      <alignment horizontal="center" vertical="top"/>
    </xf>
    <xf numFmtId="164" fontId="0" fillId="2" borderId="5" xfId="0" applyNumberFormat="1" applyFill="1" applyBorder="1" applyAlignment="1">
      <alignment horizontal="center" vertical="top"/>
    </xf>
    <xf numFmtId="3" fontId="0" fillId="2" borderId="4" xfId="0" applyNumberFormat="1" applyFill="1" applyBorder="1" applyAlignment="1">
      <alignment horizontal="center" vertical="top"/>
    </xf>
    <xf numFmtId="0" fontId="0" fillId="0" borderId="4" xfId="0" applyBorder="1" applyAlignment="1">
      <alignment horizontal="left" vertical="top" wrapText="1"/>
    </xf>
    <xf numFmtId="0" fontId="0" fillId="5" borderId="0" xfId="0" applyFill="1" applyAlignment="1">
      <alignment horizontal="center" vertical="top"/>
    </xf>
    <xf numFmtId="3" fontId="2" fillId="0" borderId="1" xfId="0" applyNumberFormat="1" applyFont="1" applyBorder="1" applyAlignment="1">
      <alignment horizontal="left" vertical="top"/>
    </xf>
    <xf numFmtId="0" fontId="2" fillId="0" borderId="2" xfId="0" applyFont="1" applyBorder="1" applyAlignment="1">
      <alignment horizontal="center" vertical="top" wrapText="1"/>
    </xf>
    <xf numFmtId="164" fontId="0" fillId="2" borderId="8" xfId="0" applyNumberFormat="1" applyFill="1" applyBorder="1" applyAlignment="1">
      <alignment horizontal="center" vertical="top"/>
    </xf>
    <xf numFmtId="164" fontId="0" fillId="2" borderId="11" xfId="0" applyNumberFormat="1" applyFill="1" applyBorder="1" applyAlignment="1">
      <alignment horizontal="center" vertical="top"/>
    </xf>
    <xf numFmtId="0" fontId="0" fillId="0" borderId="13" xfId="0" applyBorder="1" applyAlignment="1">
      <alignment horizontal="center" vertical="top"/>
    </xf>
    <xf numFmtId="0" fontId="0" fillId="0" borderId="5" xfId="0" applyBorder="1" applyAlignment="1">
      <alignment horizontal="left" vertical="top" wrapText="1"/>
    </xf>
    <xf numFmtId="164" fontId="2" fillId="2" borderId="1" xfId="0" applyNumberFormat="1" applyFont="1" applyFill="1" applyBorder="1" applyAlignment="1">
      <alignment horizontal="center" vertical="top"/>
    </xf>
    <xf numFmtId="1" fontId="0" fillId="0" borderId="1" xfId="0" applyNumberFormat="1" applyBorder="1" applyAlignment="1">
      <alignment horizontal="right" vertical="top" wrapText="1"/>
    </xf>
    <xf numFmtId="0" fontId="0" fillId="0" borderId="1" xfId="0" applyBorder="1" applyAlignment="1">
      <alignment horizontal="right" vertical="top" wrapText="1"/>
    </xf>
    <xf numFmtId="0" fontId="6" fillId="0" borderId="0" xfId="0" applyFont="1"/>
    <xf numFmtId="0" fontId="5" fillId="4" borderId="0" xfId="0" applyFont="1" applyFill="1"/>
    <xf numFmtId="0" fontId="7" fillId="3" borderId="0" xfId="0" applyFont="1" applyFill="1" applyAlignment="1" applyProtection="1">
      <alignment horizontal="left" vertical="center"/>
      <protection hidden="1"/>
    </xf>
    <xf numFmtId="0" fontId="8" fillId="4" borderId="0" xfId="0" applyFont="1" applyFill="1"/>
    <xf numFmtId="0" fontId="9" fillId="0" borderId="0" xfId="0" applyFont="1"/>
    <xf numFmtId="0" fontId="0" fillId="0" borderId="7" xfId="0" applyBorder="1"/>
    <xf numFmtId="0" fontId="7" fillId="3" borderId="7" xfId="0" applyFont="1" applyFill="1" applyBorder="1" applyAlignment="1" applyProtection="1">
      <alignment horizontal="left" vertical="center"/>
      <protection hidden="1"/>
    </xf>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alignment vertical="center"/>
    </xf>
    <xf numFmtId="0" fontId="13" fillId="4" borderId="0" xfId="0" applyFont="1" applyFill="1" applyAlignment="1">
      <alignment horizontal="center" vertical="center"/>
    </xf>
    <xf numFmtId="0" fontId="6" fillId="0" borderId="0" xfId="0" applyFont="1" applyAlignment="1">
      <alignment vertical="center"/>
    </xf>
    <xf numFmtId="164" fontId="0" fillId="3" borderId="2" xfId="0" applyNumberFormat="1" applyFill="1" applyBorder="1" applyAlignment="1">
      <alignment horizontal="center" vertical="top"/>
    </xf>
    <xf numFmtId="0" fontId="0" fillId="0" borderId="9" xfId="0" applyBorder="1" applyAlignment="1">
      <alignment horizontal="left" vertical="top" wrapText="1"/>
    </xf>
    <xf numFmtId="164" fontId="0" fillId="0" borderId="0" xfId="0" applyNumberFormat="1" applyAlignment="1">
      <alignment horizontal="center" vertical="top" wrapText="1"/>
    </xf>
    <xf numFmtId="0" fontId="2" fillId="0" borderId="3" xfId="0" applyFont="1" applyBorder="1" applyAlignment="1">
      <alignment horizontal="left" vertical="top" wrapText="1"/>
    </xf>
    <xf numFmtId="164" fontId="0" fillId="3" borderId="3" xfId="0" applyNumberFormat="1" applyFill="1" applyBorder="1" applyAlignment="1">
      <alignment horizontal="center" vertical="top" wrapText="1"/>
    </xf>
    <xf numFmtId="3" fontId="0" fillId="2" borderId="3" xfId="0" applyNumberFormat="1" applyFill="1" applyBorder="1" applyAlignment="1">
      <alignment horizontal="center" vertical="top"/>
    </xf>
    <xf numFmtId="164" fontId="0" fillId="3" borderId="13" xfId="0" applyNumberFormat="1" applyFill="1" applyBorder="1" applyAlignment="1">
      <alignment horizontal="center" vertical="top"/>
    </xf>
    <xf numFmtId="164" fontId="0" fillId="3" borderId="1" xfId="0" applyNumberFormat="1" applyFill="1" applyBorder="1" applyAlignment="1">
      <alignment horizontal="center" vertical="top" wrapText="1"/>
    </xf>
    <xf numFmtId="164" fontId="0" fillId="3" borderId="0" xfId="0" applyNumberFormat="1" applyFill="1" applyAlignment="1">
      <alignment horizontal="center" vertical="top" wrapText="1"/>
    </xf>
    <xf numFmtId="164" fontId="0" fillId="3" borderId="0" xfId="0" applyNumberFormat="1" applyFill="1" applyAlignment="1">
      <alignment horizontal="center" vertical="top"/>
    </xf>
    <xf numFmtId="3" fontId="0" fillId="2" borderId="13" xfId="0" applyNumberFormat="1" applyFill="1" applyBorder="1" applyAlignment="1">
      <alignment horizontal="center" vertical="top" wrapText="1"/>
    </xf>
    <xf numFmtId="3" fontId="0" fillId="2" borderId="2" xfId="0" applyNumberFormat="1" applyFill="1"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xf>
    <xf numFmtId="3" fontId="0" fillId="2" borderId="15" xfId="0" applyNumberFormat="1" applyFill="1" applyBorder="1" applyAlignment="1">
      <alignment horizontal="center" vertical="top"/>
    </xf>
    <xf numFmtId="3" fontId="0" fillId="0" borderId="2" xfId="0" applyNumberFormat="1" applyBorder="1" applyAlignment="1">
      <alignment horizontal="right" vertical="top"/>
    </xf>
    <xf numFmtId="3" fontId="0" fillId="0" borderId="1" xfId="0" applyNumberFormat="1" applyBorder="1" applyAlignment="1">
      <alignment horizontal="center" vertical="top"/>
    </xf>
    <xf numFmtId="164" fontId="0" fillId="3" borderId="1" xfId="0" applyNumberFormat="1" applyFill="1" applyBorder="1" applyAlignment="1">
      <alignment horizontal="center" vertical="top"/>
    </xf>
    <xf numFmtId="164" fontId="0" fillId="2" borderId="15" xfId="0" applyNumberFormat="1" applyFill="1" applyBorder="1" applyAlignment="1">
      <alignment horizontal="center" vertical="top"/>
    </xf>
    <xf numFmtId="0" fontId="2" fillId="0" borderId="0" xfId="0" applyFont="1"/>
    <xf numFmtId="0" fontId="0" fillId="5" borderId="0" xfId="0" applyFill="1" applyAlignment="1">
      <alignment horizontal="left" vertical="top"/>
    </xf>
    <xf numFmtId="0" fontId="2" fillId="0" borderId="20" xfId="0" applyFont="1" applyBorder="1" applyAlignment="1">
      <alignment horizontal="left" vertical="top"/>
    </xf>
    <xf numFmtId="0" fontId="2" fillId="0" borderId="20" xfId="0" applyFont="1" applyBorder="1"/>
    <xf numFmtId="0" fontId="0" fillId="5" borderId="0" xfId="0" applyFill="1"/>
    <xf numFmtId="0" fontId="5" fillId="6" borderId="3" xfId="0" applyFont="1" applyFill="1" applyBorder="1" applyAlignment="1">
      <alignment horizontal="center" vertical="center" wrapText="1"/>
    </xf>
    <xf numFmtId="0" fontId="5" fillId="6" borderId="10" xfId="0" applyFont="1" applyFill="1" applyBorder="1" applyAlignment="1">
      <alignment horizontal="center" vertical="center" wrapText="1"/>
    </xf>
    <xf numFmtId="3" fontId="0" fillId="2" borderId="3" xfId="0" applyNumberFormat="1" applyFill="1" applyBorder="1" applyAlignment="1">
      <alignment horizontal="center" vertical="center"/>
    </xf>
    <xf numFmtId="3" fontId="0" fillId="2" borderId="10" xfId="0" applyNumberFormat="1" applyFill="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6" xfId="0" applyBorder="1" applyAlignment="1">
      <alignment horizontal="left" vertical="top" wrapText="1"/>
    </xf>
    <xf numFmtId="3" fontId="0" fillId="2" borderId="18" xfId="0" applyNumberFormat="1" applyFill="1" applyBorder="1" applyAlignment="1">
      <alignment horizontal="center" vertical="top" wrapText="1"/>
    </xf>
    <xf numFmtId="3" fontId="0" fillId="0" borderId="0" xfId="0" applyNumberFormat="1" applyAlignment="1">
      <alignment horizontal="center" vertical="center"/>
    </xf>
    <xf numFmtId="3" fontId="2" fillId="0" borderId="0" xfId="0" applyNumberFormat="1" applyFont="1" applyAlignment="1">
      <alignment horizontal="center" vertical="center"/>
    </xf>
    <xf numFmtId="3" fontId="2" fillId="2" borderId="20" xfId="0" applyNumberFormat="1" applyFont="1" applyFill="1" applyBorder="1" applyAlignment="1">
      <alignment horizontal="center" vertical="center"/>
    </xf>
    <xf numFmtId="3" fontId="0" fillId="0" borderId="0" xfId="0" applyNumberFormat="1" applyAlignment="1">
      <alignment horizontal="center" vertical="center" wrapText="1"/>
    </xf>
    <xf numFmtId="3" fontId="2" fillId="0" borderId="20" xfId="0" applyNumberFormat="1" applyFont="1" applyBorder="1" applyAlignment="1">
      <alignment horizontal="center" vertical="center"/>
    </xf>
    <xf numFmtId="0" fontId="20" fillId="0" borderId="0" xfId="0" applyFont="1" applyAlignment="1">
      <alignment horizontal="left" vertical="top"/>
    </xf>
    <xf numFmtId="0" fontId="2" fillId="0" borderId="0" xfId="0" applyFont="1" applyAlignment="1">
      <alignment wrapText="1"/>
    </xf>
    <xf numFmtId="164" fontId="0" fillId="0" borderId="4" xfId="0" applyNumberFormat="1" applyBorder="1" applyAlignment="1">
      <alignment horizontal="center" vertical="top" wrapText="1"/>
    </xf>
    <xf numFmtId="164" fontId="0" fillId="0" borderId="6" xfId="0" applyNumberFormat="1" applyBorder="1" applyAlignment="1">
      <alignment horizontal="center" vertical="top" wrapText="1"/>
    </xf>
    <xf numFmtId="164" fontId="0" fillId="0" borderId="4" xfId="0" applyNumberFormat="1" applyBorder="1" applyAlignment="1">
      <alignment horizontal="center" vertical="top"/>
    </xf>
    <xf numFmtId="164" fontId="0" fillId="0" borderId="6" xfId="0" applyNumberFormat="1" applyBorder="1" applyAlignment="1">
      <alignment horizontal="center" vertical="top"/>
    </xf>
    <xf numFmtId="0" fontId="7" fillId="3" borderId="0" xfId="0" applyFont="1" applyFill="1" applyAlignment="1" applyProtection="1">
      <alignment horizontal="left" vertical="center"/>
      <protection hidden="1"/>
    </xf>
    <xf numFmtId="0" fontId="0" fillId="0" borderId="0" xfId="0"/>
    <xf numFmtId="0" fontId="15" fillId="4" borderId="0" xfId="4" applyFont="1" applyFill="1" applyAlignment="1">
      <alignment horizontal="left" vertical="top"/>
    </xf>
    <xf numFmtId="0" fontId="16" fillId="0" borderId="0" xfId="0" applyFont="1" applyAlignment="1">
      <alignment horizontal="left"/>
    </xf>
    <xf numFmtId="0" fontId="13" fillId="4" borderId="0" xfId="0" applyFont="1" applyFill="1" applyAlignment="1">
      <alignment horizontal="left" vertical="center" wrapText="1"/>
    </xf>
    <xf numFmtId="0" fontId="10" fillId="9" borderId="0" xfId="0" applyFont="1" applyFill="1" applyAlignment="1">
      <alignment horizontal="center" vertical="center" wrapText="1"/>
    </xf>
    <xf numFmtId="0" fontId="17" fillId="0" borderId="0" xfId="0" applyFont="1" applyAlignment="1">
      <alignment vertical="center" wrapText="1"/>
    </xf>
    <xf numFmtId="0" fontId="10" fillId="7" borderId="0" xfId="0" applyFont="1" applyFill="1" applyAlignment="1">
      <alignment horizontal="center" vertical="center" wrapText="1"/>
    </xf>
    <xf numFmtId="0" fontId="17" fillId="7" borderId="0" xfId="0" applyFont="1" applyFill="1" applyAlignment="1">
      <alignment vertical="center" wrapText="1"/>
    </xf>
    <xf numFmtId="0" fontId="10" fillId="10" borderId="0" xfId="0" applyFont="1" applyFill="1" applyAlignment="1">
      <alignment horizontal="center" vertical="center" wrapText="1"/>
    </xf>
    <xf numFmtId="0" fontId="17" fillId="10" borderId="0" xfId="0" applyFont="1" applyFill="1" applyAlignment="1">
      <alignment vertical="center" wrapText="1"/>
    </xf>
    <xf numFmtId="0" fontId="12" fillId="9" borderId="0" xfId="0" applyFont="1" applyFill="1" applyAlignment="1">
      <alignment horizontal="center" vertical="center" wrapText="1"/>
    </xf>
    <xf numFmtId="0" fontId="12" fillId="7" borderId="0" xfId="0" applyFont="1" applyFill="1" applyAlignment="1">
      <alignment horizontal="center" vertical="center" wrapText="1"/>
    </xf>
    <xf numFmtId="0" fontId="12" fillId="10" borderId="0" xfId="0" applyFont="1" applyFill="1" applyAlignment="1">
      <alignment horizontal="center" vertical="center" wrapText="1"/>
    </xf>
    <xf numFmtId="0" fontId="10" fillId="8" borderId="0" xfId="0" applyFont="1" applyFill="1" applyAlignment="1">
      <alignment horizontal="center" vertical="center" wrapText="1"/>
    </xf>
    <xf numFmtId="0" fontId="17" fillId="8" borderId="0" xfId="0" applyFont="1" applyFill="1" applyAlignment="1">
      <alignment vertical="center" wrapText="1"/>
    </xf>
    <xf numFmtId="0" fontId="12" fillId="8" borderId="0" xfId="0" applyFont="1" applyFill="1" applyAlignment="1">
      <alignment horizontal="center" vertical="center" wrapText="1"/>
    </xf>
    <xf numFmtId="0" fontId="10" fillId="4" borderId="0" xfId="0" applyFont="1" applyFill="1" applyAlignment="1">
      <alignment horizontal="center" vertical="center" wrapText="1"/>
    </xf>
    <xf numFmtId="0" fontId="17" fillId="4" borderId="0" xfId="0" applyFont="1" applyFill="1" applyAlignment="1">
      <alignment vertical="center" wrapText="1"/>
    </xf>
    <xf numFmtId="0" fontId="12" fillId="4" borderId="0" xfId="0" applyFont="1" applyFill="1" applyAlignment="1">
      <alignment horizontal="center" vertical="center" wrapText="1"/>
    </xf>
    <xf numFmtId="0" fontId="13" fillId="4" borderId="0" xfId="4" applyFont="1" applyFill="1" applyAlignment="1">
      <alignment horizontal="left" vertical="top" wrapText="1"/>
    </xf>
    <xf numFmtId="0" fontId="18" fillId="0" borderId="0" xfId="0" applyFont="1" applyAlignment="1">
      <alignment horizontal="left" wrapText="1"/>
    </xf>
    <xf numFmtId="0" fontId="0" fillId="4" borderId="0" xfId="0" applyFill="1"/>
    <xf numFmtId="0" fontId="2" fillId="0" borderId="0" xfId="0" applyFont="1" applyAlignment="1">
      <alignment vertical="center" wrapText="1"/>
    </xf>
    <xf numFmtId="0" fontId="0" fillId="0" borderId="0" xfId="0" applyAlignment="1">
      <alignment vertical="center" wrapText="1"/>
    </xf>
    <xf numFmtId="0" fontId="19" fillId="11" borderId="0" xfId="0" applyFont="1" applyFill="1" applyAlignment="1">
      <alignment horizontal="center" vertical="center" wrapText="1"/>
    </xf>
    <xf numFmtId="0" fontId="0" fillId="0" borderId="0" xfId="0" applyAlignment="1">
      <alignment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left" vertical="top"/>
    </xf>
    <xf numFmtId="0" fontId="0" fillId="0" borderId="12" xfId="0" applyBorder="1" applyAlignment="1">
      <alignment horizontal="left" vertical="top" wrapText="1"/>
    </xf>
    <xf numFmtId="0" fontId="0" fillId="0" borderId="14" xfId="0" applyBorder="1" applyAlignment="1">
      <alignment horizontal="left" vertical="top"/>
    </xf>
    <xf numFmtId="10" fontId="0" fillId="0" borderId="2" xfId="0" applyNumberFormat="1" applyBorder="1" applyAlignment="1">
      <alignment horizontal="left" vertical="top" wrapText="1"/>
    </xf>
    <xf numFmtId="0" fontId="0" fillId="0" borderId="17" xfId="0" applyBorder="1" applyAlignment="1">
      <alignment horizontal="left" vertical="top" wrapText="1"/>
    </xf>
    <xf numFmtId="3" fontId="2" fillId="2" borderId="20" xfId="0" applyNumberFormat="1" applyFont="1" applyFill="1" applyBorder="1" applyAlignment="1" applyProtection="1">
      <alignment horizontal="center" vertical="center"/>
    </xf>
    <xf numFmtId="0" fontId="0" fillId="0" borderId="20" xfId="0" applyBorder="1" applyAlignment="1" applyProtection="1">
      <alignment horizontal="left" vertical="top"/>
      <protection locked="0"/>
    </xf>
    <xf numFmtId="3" fontId="0" fillId="5" borderId="20" xfId="0" applyNumberFormat="1" applyFill="1" applyBorder="1" applyAlignment="1" applyProtection="1">
      <alignment horizontal="center" vertical="center"/>
      <protection locked="0"/>
    </xf>
    <xf numFmtId="0" fontId="0" fillId="0" borderId="0" xfId="0" applyAlignment="1" applyProtection="1">
      <alignment horizontal="left" vertical="top"/>
      <protection locked="0"/>
    </xf>
    <xf numFmtId="3" fontId="0" fillId="0" borderId="0" xfId="0" applyNumberFormat="1" applyAlignment="1" applyProtection="1">
      <alignment horizontal="center" vertical="center"/>
      <protection locked="0"/>
    </xf>
    <xf numFmtId="0" fontId="0" fillId="0" borderId="0" xfId="0" applyProtection="1">
      <protection locked="0"/>
    </xf>
    <xf numFmtId="3" fontId="0" fillId="5" borderId="6" xfId="0" applyNumberFormat="1" applyFill="1" applyBorder="1" applyAlignment="1" applyProtection="1">
      <alignment horizontal="center" vertical="top" wrapText="1"/>
      <protection locked="0"/>
    </xf>
    <xf numFmtId="3" fontId="0" fillId="5" borderId="8" xfId="0" applyNumberFormat="1" applyFill="1" applyBorder="1" applyAlignment="1" applyProtection="1">
      <alignment horizontal="center" vertical="top"/>
      <protection locked="0"/>
    </xf>
    <xf numFmtId="3" fontId="0" fillId="5" borderId="11" xfId="0" applyNumberFormat="1" applyFill="1" applyBorder="1" applyAlignment="1" applyProtection="1">
      <alignment horizontal="center" vertical="top"/>
      <protection locked="0"/>
    </xf>
    <xf numFmtId="3" fontId="0" fillId="5" borderId="19" xfId="0" applyNumberFormat="1" applyFill="1" applyBorder="1" applyAlignment="1" applyProtection="1">
      <alignment horizontal="center" vertical="top"/>
      <protection locked="0"/>
    </xf>
    <xf numFmtId="3" fontId="0" fillId="5" borderId="4" xfId="0" applyNumberFormat="1" applyFill="1" applyBorder="1" applyAlignment="1" applyProtection="1">
      <alignment horizontal="center" vertical="top"/>
      <protection locked="0"/>
    </xf>
    <xf numFmtId="3" fontId="0" fillId="5" borderId="6" xfId="0" applyNumberFormat="1" applyFill="1" applyBorder="1" applyAlignment="1" applyProtection="1">
      <alignment horizontal="center" vertical="top"/>
      <protection locked="0"/>
    </xf>
    <xf numFmtId="3" fontId="0" fillId="5" borderId="5" xfId="0" applyNumberFormat="1" applyFill="1" applyBorder="1" applyAlignment="1" applyProtection="1">
      <alignment horizontal="center" vertical="top"/>
      <protection locked="0"/>
    </xf>
    <xf numFmtId="3" fontId="0" fillId="5" borderId="9" xfId="0" applyNumberFormat="1" applyFill="1" applyBorder="1" applyAlignment="1" applyProtection="1">
      <alignment horizontal="center" vertical="top"/>
      <protection locked="0"/>
    </xf>
    <xf numFmtId="3" fontId="0" fillId="5" borderId="15" xfId="0" applyNumberFormat="1" applyFill="1" applyBorder="1" applyAlignment="1" applyProtection="1">
      <alignment horizontal="center" vertical="top"/>
      <protection locked="0"/>
    </xf>
    <xf numFmtId="164" fontId="0" fillId="5" borderId="8" xfId="0" applyNumberFormat="1" applyFill="1" applyBorder="1" applyAlignment="1" applyProtection="1">
      <alignment horizontal="center" vertical="top"/>
      <protection locked="0"/>
    </xf>
    <xf numFmtId="164" fontId="0" fillId="5" borderId="19" xfId="0" applyNumberFormat="1" applyFill="1" applyBorder="1" applyAlignment="1" applyProtection="1">
      <alignment horizontal="center" vertical="top"/>
      <protection locked="0"/>
    </xf>
    <xf numFmtId="0" fontId="21" fillId="0" borderId="0" xfId="0" applyFont="1" applyAlignment="1">
      <alignment horizontal="center" vertical="top"/>
    </xf>
    <xf numFmtId="1" fontId="2" fillId="5" borderId="1" xfId="0" applyNumberFormat="1" applyFont="1" applyFill="1" applyBorder="1" applyAlignment="1" applyProtection="1">
      <alignment vertical="top"/>
      <protection locked="0"/>
    </xf>
  </cellXfs>
  <cellStyles count="5">
    <cellStyle name="Comma 2" xfId="3" xr:uid="{4B2AA573-9016-4507-996C-E610F1954054}"/>
    <cellStyle name="Hyperlink" xfId="4" builtinId="8"/>
    <cellStyle name="Normal" xfId="0" builtinId="0"/>
    <cellStyle name="Normal 13" xfId="1" xr:uid="{E4F375CA-9926-4855-8AF1-5D5241755EB7}"/>
    <cellStyle name="Percent 2" xfId="2" xr:uid="{7D35E847-3BD4-4D23-B060-F35B66D2CAA5}"/>
  </cellStyles>
  <dxfs count="14">
    <dxf>
      <font>
        <b/>
        <i val="0"/>
        <color rgb="FFFF0000"/>
      </font>
    </dxf>
    <dxf>
      <font>
        <b/>
        <i val="0"/>
        <color rgb="FFFF0000"/>
      </font>
    </dxf>
    <dxf>
      <font>
        <b/>
        <i val="0"/>
        <color rgb="FF00B050"/>
      </font>
      <border>
        <left style="thin">
          <color auto="1"/>
        </left>
        <right style="thin">
          <color auto="1"/>
        </right>
        <top style="thin">
          <color auto="1"/>
        </top>
        <bottom style="thin">
          <color auto="1"/>
        </bottom>
        <vertical/>
        <horizontal/>
      </border>
    </dxf>
    <dxf>
      <font>
        <color rgb="FFFF0000"/>
      </font>
    </dxf>
    <dxf>
      <font>
        <color rgb="FFFF0000"/>
      </font>
    </dxf>
    <dxf>
      <font>
        <b/>
        <i val="0"/>
        <color rgb="FFFF0000"/>
      </font>
      <border>
        <left style="thin">
          <color rgb="FFFF0000"/>
        </left>
        <right style="thin">
          <color rgb="FFFF0000"/>
        </right>
        <top style="thin">
          <color rgb="FFFF0000"/>
        </top>
        <bottom style="thin">
          <color rgb="FFFF0000"/>
        </bottom>
        <vertical/>
        <horizontal/>
      </border>
    </dxf>
    <dxf>
      <font>
        <color rgb="FFFF0000"/>
      </font>
    </dxf>
    <dxf>
      <font>
        <b/>
        <i val="0"/>
        <color rgb="FFFF0000"/>
      </font>
    </dxf>
    <dxf>
      <font>
        <b/>
        <i val="0"/>
        <color rgb="FFFF0000"/>
      </font>
    </dxf>
    <dxf>
      <font>
        <b/>
        <i val="0"/>
        <color rgb="FF00B050"/>
      </font>
      <border>
        <left style="thin">
          <color auto="1"/>
        </left>
        <right style="thin">
          <color auto="1"/>
        </right>
        <top style="thin">
          <color auto="1"/>
        </top>
        <bottom style="thin">
          <color auto="1"/>
        </bottom>
        <vertical/>
        <horizontal/>
      </border>
    </dxf>
    <dxf>
      <font>
        <color rgb="FFFF0000"/>
      </font>
    </dxf>
    <dxf>
      <font>
        <color rgb="FFFF0000"/>
      </font>
    </dxf>
    <dxf>
      <font>
        <b/>
        <i val="0"/>
        <color rgb="FFFF0000"/>
      </font>
      <border>
        <left style="thin">
          <color rgb="FFFF0000"/>
        </left>
        <right style="thin">
          <color rgb="FFFF0000"/>
        </right>
        <top style="thin">
          <color rgb="FFFF0000"/>
        </top>
        <bottom style="thin">
          <color rgb="FFFF0000"/>
        </bottom>
        <vertical/>
        <horizontal/>
      </border>
    </dxf>
    <dxf>
      <font>
        <color rgb="FFFF0000"/>
      </font>
    </dxf>
  </dxfs>
  <tableStyles count="0" defaultTableStyle="TableStyleMedium2" defaultPivotStyle="PivotStyleLight16"/>
  <colors>
    <mruColors>
      <color rgb="FF00546E"/>
      <color rgb="FF002060"/>
      <color rgb="FF007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5</xdr:col>
      <xdr:colOff>168537</xdr:colOff>
      <xdr:row>4</xdr:row>
      <xdr:rowOff>59916</xdr:rowOff>
    </xdr:to>
    <xdr:pic>
      <xdr:nvPicPr>
        <xdr:cNvPr id="2" name="Imagen 2" descr="C:\Users\Fernando Rangel\Google Drive\SBTi\SBTi - Core team\Communication Team\Branding\Logos and templates\SBTi logos_\Logos_\SBT copy.gif">
          <a:extLst>
            <a:ext uri="{FF2B5EF4-FFF2-40B4-BE49-F238E27FC236}">
              <a16:creationId xmlns:a16="http://schemas.microsoft.com/office/drawing/2014/main" id="{3F5D4D5F-3696-434F-A3C4-0216B572D6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22"/>
        <a:stretch/>
      </xdr:blipFill>
      <xdr:spPr bwMode="auto">
        <a:xfrm>
          <a:off x="304800" y="152400"/>
          <a:ext cx="2530737" cy="112290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57151</xdr:rowOff>
    </xdr:from>
    <xdr:to>
      <xdr:col>16</xdr:col>
      <xdr:colOff>607252</xdr:colOff>
      <xdr:row>33</xdr:row>
      <xdr:rowOff>152400</xdr:rowOff>
    </xdr:to>
    <xdr:grpSp>
      <xdr:nvGrpSpPr>
        <xdr:cNvPr id="3" name="Google Shape;749;p20">
          <a:extLst>
            <a:ext uri="{FF2B5EF4-FFF2-40B4-BE49-F238E27FC236}">
              <a16:creationId xmlns:a16="http://schemas.microsoft.com/office/drawing/2014/main" id="{AFE5590B-0C68-3ACC-63E4-04D45EDDF425}"/>
            </a:ext>
          </a:extLst>
        </xdr:cNvPr>
        <xdr:cNvGrpSpPr/>
      </xdr:nvGrpSpPr>
      <xdr:grpSpPr>
        <a:xfrm>
          <a:off x="1238250" y="714376"/>
          <a:ext cx="9275002" cy="5524499"/>
          <a:chOff x="952438" y="851640"/>
          <a:chExt cx="9557600" cy="5335698"/>
        </a:xfrm>
      </xdr:grpSpPr>
      <xdr:sp macro="" textlink="">
        <xdr:nvSpPr>
          <xdr:cNvPr id="4" name="Google Shape;750;p20">
            <a:extLst>
              <a:ext uri="{FF2B5EF4-FFF2-40B4-BE49-F238E27FC236}">
                <a16:creationId xmlns:a16="http://schemas.microsoft.com/office/drawing/2014/main" id="{EC8CE611-3437-1815-6265-CA9185101820}"/>
              </a:ext>
            </a:extLst>
          </xdr:cNvPr>
          <xdr:cNvSpPr/>
        </xdr:nvSpPr>
        <xdr:spPr>
          <a:xfrm>
            <a:off x="952438" y="851640"/>
            <a:ext cx="9557600" cy="5335698"/>
          </a:xfrm>
          <a:prstGeom prst="rect">
            <a:avLst/>
          </a:prstGeom>
          <a:solidFill>
            <a:srgbClr val="FFFFFF"/>
          </a:solid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000000"/>
              </a:buClr>
              <a:buSzPts val="1800"/>
              <a:buFont typeface="Arial"/>
              <a:buNone/>
            </a:pPr>
            <a:endParaRPr sz="1800" b="0" i="0" u="none" strike="noStrike" cap="none">
              <a:solidFill>
                <a:srgbClr val="FFFFFF"/>
              </a:solidFill>
              <a:latin typeface="Raleway"/>
              <a:ea typeface="Raleway"/>
              <a:cs typeface="Raleway"/>
              <a:sym typeface="Raleway"/>
            </a:endParaRPr>
          </a:p>
        </xdr:txBody>
      </xdr:sp>
      <xdr:cxnSp macro="">
        <xdr:nvCxnSpPr>
          <xdr:cNvPr id="5" name="Google Shape;751;p20">
            <a:extLst>
              <a:ext uri="{FF2B5EF4-FFF2-40B4-BE49-F238E27FC236}">
                <a16:creationId xmlns:a16="http://schemas.microsoft.com/office/drawing/2014/main" id="{26CF0E89-6EAA-6598-59F2-8F6E42A2063E}"/>
              </a:ext>
            </a:extLst>
          </xdr:cNvPr>
          <xdr:cNvCxnSpPr/>
        </xdr:nvCxnSpPr>
        <xdr:spPr>
          <a:xfrm>
            <a:off x="8195107" y="5453137"/>
            <a:ext cx="631861" cy="0"/>
          </a:xfrm>
          <a:prstGeom prst="straightConnector1">
            <a:avLst/>
          </a:prstGeom>
          <a:noFill/>
          <a:ln w="28575" cap="flat" cmpd="sng">
            <a:solidFill>
              <a:srgbClr val="D82722"/>
            </a:solidFill>
            <a:prstDash val="dash"/>
            <a:miter lim="800000"/>
            <a:headEnd type="none" w="sm" len="sm"/>
            <a:tailEnd type="none" w="sm" len="sm"/>
          </a:ln>
        </xdr:spPr>
      </xdr:cxnSp>
      <xdr:sp macro="" textlink="">
        <xdr:nvSpPr>
          <xdr:cNvPr id="6" name="Google Shape;752;p20">
            <a:extLst>
              <a:ext uri="{FF2B5EF4-FFF2-40B4-BE49-F238E27FC236}">
                <a16:creationId xmlns:a16="http://schemas.microsoft.com/office/drawing/2014/main" id="{3BE51658-7452-B0D4-FE56-BC64787FA4BD}"/>
              </a:ext>
            </a:extLst>
          </xdr:cNvPr>
          <xdr:cNvSpPr/>
        </xdr:nvSpPr>
        <xdr:spPr>
          <a:xfrm>
            <a:off x="8808924" y="5310402"/>
            <a:ext cx="1504522" cy="303161"/>
          </a:xfrm>
          <a:prstGeom prst="rect">
            <a:avLst/>
          </a:prstGeom>
          <a:noFill/>
          <a:ln>
            <a:noFill/>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None/>
            </a:pPr>
            <a:r>
              <a:rPr lang="en-US" sz="1000" b="0" i="0" u="none" strike="noStrike" cap="none">
                <a:solidFill>
                  <a:srgbClr val="333333"/>
                </a:solidFill>
                <a:latin typeface="Raleway"/>
                <a:ea typeface="Raleway"/>
                <a:cs typeface="Raleway"/>
                <a:sym typeface="Raleway"/>
              </a:rPr>
              <a:t>Core system boundary </a:t>
            </a:r>
            <a:endParaRPr/>
          </a:p>
        </xdr:txBody>
      </xdr:sp>
      <xdr:sp macro="" textlink="">
        <xdr:nvSpPr>
          <xdr:cNvPr id="7" name="Google Shape;753;p20">
            <a:extLst>
              <a:ext uri="{FF2B5EF4-FFF2-40B4-BE49-F238E27FC236}">
                <a16:creationId xmlns:a16="http://schemas.microsoft.com/office/drawing/2014/main" id="{923754C1-EF20-531D-9392-EDB8AE95BA10}"/>
              </a:ext>
            </a:extLst>
          </xdr:cNvPr>
          <xdr:cNvSpPr/>
        </xdr:nvSpPr>
        <xdr:spPr>
          <a:xfrm>
            <a:off x="8418218" y="1657029"/>
            <a:ext cx="1397840" cy="301053"/>
          </a:xfrm>
          <a:prstGeom prst="rect">
            <a:avLst/>
          </a:prstGeom>
          <a:solidFill>
            <a:srgbClr val="5F297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Emissions from exported off-gases</a:t>
            </a:r>
            <a:endParaRPr/>
          </a:p>
        </xdr:txBody>
      </xdr:sp>
      <xdr:sp macro="" textlink="">
        <xdr:nvSpPr>
          <xdr:cNvPr id="8" name="Google Shape;754;p20">
            <a:extLst>
              <a:ext uri="{FF2B5EF4-FFF2-40B4-BE49-F238E27FC236}">
                <a16:creationId xmlns:a16="http://schemas.microsoft.com/office/drawing/2014/main" id="{F01876A7-D7CA-8093-9C3E-45056C41159C}"/>
              </a:ext>
            </a:extLst>
          </xdr:cNvPr>
          <xdr:cNvSpPr/>
        </xdr:nvSpPr>
        <xdr:spPr>
          <a:xfrm>
            <a:off x="8438740" y="2403137"/>
            <a:ext cx="1397840" cy="301053"/>
          </a:xfrm>
          <a:prstGeom prst="rect">
            <a:avLst/>
          </a:prstGeom>
          <a:solidFill>
            <a:srgbClr val="5F297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Export of Blast Furnace Slag</a:t>
            </a:r>
            <a:endParaRPr/>
          </a:p>
        </xdr:txBody>
      </xdr:sp>
      <xdr:sp macro="" textlink="">
        <xdr:nvSpPr>
          <xdr:cNvPr id="9" name="Google Shape;755;p20">
            <a:extLst>
              <a:ext uri="{FF2B5EF4-FFF2-40B4-BE49-F238E27FC236}">
                <a16:creationId xmlns:a16="http://schemas.microsoft.com/office/drawing/2014/main" id="{932F0C78-D82B-D441-DA14-15CA43EDE036}"/>
              </a:ext>
            </a:extLst>
          </xdr:cNvPr>
          <xdr:cNvSpPr/>
        </xdr:nvSpPr>
        <xdr:spPr>
          <a:xfrm>
            <a:off x="1019951" y="2397976"/>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Iron ore mining</a:t>
            </a:r>
            <a:endParaRPr/>
          </a:p>
        </xdr:txBody>
      </xdr:sp>
      <xdr:sp macro="" textlink="">
        <xdr:nvSpPr>
          <xdr:cNvPr id="10" name="Google Shape;756;p20">
            <a:extLst>
              <a:ext uri="{FF2B5EF4-FFF2-40B4-BE49-F238E27FC236}">
                <a16:creationId xmlns:a16="http://schemas.microsoft.com/office/drawing/2014/main" id="{43679858-7A7F-09BB-C723-D3781295E4E7}"/>
              </a:ext>
            </a:extLst>
          </xdr:cNvPr>
          <xdr:cNvSpPr/>
        </xdr:nvSpPr>
        <xdr:spPr>
          <a:xfrm>
            <a:off x="1024561" y="4263242"/>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Extraction of other petroleum products</a:t>
            </a:r>
            <a:endParaRPr/>
          </a:p>
        </xdr:txBody>
      </xdr:sp>
      <xdr:sp macro="" textlink="">
        <xdr:nvSpPr>
          <xdr:cNvPr id="11" name="Google Shape;757;p20">
            <a:extLst>
              <a:ext uri="{FF2B5EF4-FFF2-40B4-BE49-F238E27FC236}">
                <a16:creationId xmlns:a16="http://schemas.microsoft.com/office/drawing/2014/main" id="{C002F3C9-C715-5189-75E1-E26004E85CB1}"/>
              </a:ext>
            </a:extLst>
          </xdr:cNvPr>
          <xdr:cNvSpPr/>
        </xdr:nvSpPr>
        <xdr:spPr>
          <a:xfrm>
            <a:off x="1024561" y="3144083"/>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Extraction of </a:t>
            </a:r>
            <a:endParaRPr/>
          </a:p>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natural gas</a:t>
            </a:r>
            <a:endParaRPr/>
          </a:p>
        </xdr:txBody>
      </xdr:sp>
      <xdr:sp macro="" textlink="">
        <xdr:nvSpPr>
          <xdr:cNvPr id="12" name="Google Shape;758;p20">
            <a:extLst>
              <a:ext uri="{FF2B5EF4-FFF2-40B4-BE49-F238E27FC236}">
                <a16:creationId xmlns:a16="http://schemas.microsoft.com/office/drawing/2014/main" id="{7228ED67-2122-4819-6D09-EA2C58C0F3A7}"/>
              </a:ext>
            </a:extLst>
          </xdr:cNvPr>
          <xdr:cNvSpPr/>
        </xdr:nvSpPr>
        <xdr:spPr>
          <a:xfrm>
            <a:off x="1024561" y="3890189"/>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Production of H2/Syngas</a:t>
            </a:r>
            <a:endParaRPr/>
          </a:p>
        </xdr:txBody>
      </xdr:sp>
      <xdr:sp macro="" textlink="">
        <xdr:nvSpPr>
          <xdr:cNvPr id="13" name="Google Shape;759;p20">
            <a:extLst>
              <a:ext uri="{FF2B5EF4-FFF2-40B4-BE49-F238E27FC236}">
                <a16:creationId xmlns:a16="http://schemas.microsoft.com/office/drawing/2014/main" id="{C2274315-0661-584B-CA7A-BCDD3A7D9134}"/>
              </a:ext>
            </a:extLst>
          </xdr:cNvPr>
          <xdr:cNvSpPr/>
        </xdr:nvSpPr>
        <xdr:spPr>
          <a:xfrm>
            <a:off x="1024561" y="3517136"/>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Power production (imported)</a:t>
            </a:r>
            <a:endParaRPr/>
          </a:p>
        </xdr:txBody>
      </xdr:sp>
      <xdr:sp macro="" textlink="">
        <xdr:nvSpPr>
          <xdr:cNvPr id="14" name="Google Shape;760;p20">
            <a:extLst>
              <a:ext uri="{FF2B5EF4-FFF2-40B4-BE49-F238E27FC236}">
                <a16:creationId xmlns:a16="http://schemas.microsoft.com/office/drawing/2014/main" id="{CBF5D399-4194-CE22-1BC4-FE814E4F347F}"/>
              </a:ext>
            </a:extLst>
          </xdr:cNvPr>
          <xdr:cNvSpPr/>
        </xdr:nvSpPr>
        <xdr:spPr>
          <a:xfrm>
            <a:off x="1024561" y="4636295"/>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Production of biomass and biogas</a:t>
            </a:r>
            <a:endParaRPr/>
          </a:p>
        </xdr:txBody>
      </xdr:sp>
      <xdr:sp macro="" textlink="">
        <xdr:nvSpPr>
          <xdr:cNvPr id="15" name="Google Shape;761;p20">
            <a:extLst>
              <a:ext uri="{FF2B5EF4-FFF2-40B4-BE49-F238E27FC236}">
                <a16:creationId xmlns:a16="http://schemas.microsoft.com/office/drawing/2014/main" id="{7BDD8A28-14CA-2246-87E6-E191390487B7}"/>
              </a:ext>
            </a:extLst>
          </xdr:cNvPr>
          <xdr:cNvSpPr/>
        </xdr:nvSpPr>
        <xdr:spPr>
          <a:xfrm>
            <a:off x="1019951" y="1651868"/>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i="0" u="none" strike="noStrike" cap="none">
                <a:solidFill>
                  <a:schemeClr val="lt1"/>
                </a:solidFill>
                <a:latin typeface="Raleway"/>
                <a:ea typeface="Raleway"/>
                <a:cs typeface="Raleway"/>
                <a:sym typeface="Raleway"/>
              </a:rPr>
              <a:t>Iron and steel scrap collection and sorting</a:t>
            </a:r>
            <a:endParaRPr>
              <a:latin typeface="Raleway"/>
              <a:ea typeface="Raleway"/>
              <a:cs typeface="Raleway"/>
              <a:sym typeface="Raleway"/>
            </a:endParaRPr>
          </a:p>
        </xdr:txBody>
      </xdr:sp>
      <xdr:sp macro="" textlink="">
        <xdr:nvSpPr>
          <xdr:cNvPr id="16" name="Google Shape;762;p20">
            <a:extLst>
              <a:ext uri="{FF2B5EF4-FFF2-40B4-BE49-F238E27FC236}">
                <a16:creationId xmlns:a16="http://schemas.microsoft.com/office/drawing/2014/main" id="{80D03F7E-DC36-9E35-3E0B-07C09C2FB4D2}"/>
              </a:ext>
            </a:extLst>
          </xdr:cNvPr>
          <xdr:cNvSpPr/>
        </xdr:nvSpPr>
        <xdr:spPr>
          <a:xfrm>
            <a:off x="1019951" y="2771029"/>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Coal mining</a:t>
            </a:r>
            <a:endParaRPr/>
          </a:p>
        </xdr:txBody>
      </xdr:sp>
      <xdr:sp macro="" textlink="">
        <xdr:nvSpPr>
          <xdr:cNvPr id="17" name="Google Shape;763;p20">
            <a:extLst>
              <a:ext uri="{FF2B5EF4-FFF2-40B4-BE49-F238E27FC236}">
                <a16:creationId xmlns:a16="http://schemas.microsoft.com/office/drawing/2014/main" id="{5B464F11-B44A-2A0F-2703-FB57FEC4BAB9}"/>
              </a:ext>
            </a:extLst>
          </xdr:cNvPr>
          <xdr:cNvSpPr/>
        </xdr:nvSpPr>
        <xdr:spPr>
          <a:xfrm>
            <a:off x="1024561" y="5009349"/>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Limestone mining</a:t>
            </a:r>
            <a:endParaRPr/>
          </a:p>
        </xdr:txBody>
      </xdr:sp>
      <xdr:sp macro="" textlink="">
        <xdr:nvSpPr>
          <xdr:cNvPr id="18" name="Google Shape;764;p20">
            <a:extLst>
              <a:ext uri="{FF2B5EF4-FFF2-40B4-BE49-F238E27FC236}">
                <a16:creationId xmlns:a16="http://schemas.microsoft.com/office/drawing/2014/main" id="{235E5753-FDED-920F-74DE-6DB3D075ED15}"/>
              </a:ext>
            </a:extLst>
          </xdr:cNvPr>
          <xdr:cNvSpPr/>
        </xdr:nvSpPr>
        <xdr:spPr>
          <a:xfrm>
            <a:off x="1019951" y="5382402"/>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Non-ferrous ore mining</a:t>
            </a:r>
            <a:endParaRPr/>
          </a:p>
        </xdr:txBody>
      </xdr:sp>
      <xdr:sp macro="" textlink="">
        <xdr:nvSpPr>
          <xdr:cNvPr id="19" name="Google Shape;765;p20">
            <a:extLst>
              <a:ext uri="{FF2B5EF4-FFF2-40B4-BE49-F238E27FC236}">
                <a16:creationId xmlns:a16="http://schemas.microsoft.com/office/drawing/2014/main" id="{C0DFA5AD-4362-9C44-1682-89C5D979E2F9}"/>
              </a:ext>
            </a:extLst>
          </xdr:cNvPr>
          <xdr:cNvSpPr/>
        </xdr:nvSpPr>
        <xdr:spPr>
          <a:xfrm>
            <a:off x="1019951" y="2024923"/>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Upstream transport</a:t>
            </a:r>
            <a:endParaRPr/>
          </a:p>
        </xdr:txBody>
      </xdr:sp>
      <xdr:sp macro="" textlink="">
        <xdr:nvSpPr>
          <xdr:cNvPr id="20" name="Google Shape;766;p20">
            <a:extLst>
              <a:ext uri="{FF2B5EF4-FFF2-40B4-BE49-F238E27FC236}">
                <a16:creationId xmlns:a16="http://schemas.microsoft.com/office/drawing/2014/main" id="{E41FBC47-F3BA-A411-BB52-3652AD0B30DE}"/>
              </a:ext>
            </a:extLst>
          </xdr:cNvPr>
          <xdr:cNvSpPr/>
        </xdr:nvSpPr>
        <xdr:spPr>
          <a:xfrm>
            <a:off x="2875974" y="1651868"/>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Coke making</a:t>
            </a:r>
            <a:endParaRPr/>
          </a:p>
        </xdr:txBody>
      </xdr:sp>
      <xdr:sp macro="" textlink="">
        <xdr:nvSpPr>
          <xdr:cNvPr id="21" name="Google Shape;767;p20">
            <a:extLst>
              <a:ext uri="{FF2B5EF4-FFF2-40B4-BE49-F238E27FC236}">
                <a16:creationId xmlns:a16="http://schemas.microsoft.com/office/drawing/2014/main" id="{8600A7D1-00D9-248E-2277-AC3FC499CE06}"/>
              </a:ext>
            </a:extLst>
          </xdr:cNvPr>
          <xdr:cNvSpPr/>
        </xdr:nvSpPr>
        <xdr:spPr>
          <a:xfrm>
            <a:off x="2875974" y="2043026"/>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Sintering</a:t>
            </a:r>
            <a:endParaRPr/>
          </a:p>
        </xdr:txBody>
      </xdr:sp>
      <xdr:sp macro="" textlink="">
        <xdr:nvSpPr>
          <xdr:cNvPr id="22" name="Google Shape;768;p20">
            <a:extLst>
              <a:ext uri="{FF2B5EF4-FFF2-40B4-BE49-F238E27FC236}">
                <a16:creationId xmlns:a16="http://schemas.microsoft.com/office/drawing/2014/main" id="{15831510-DF99-F1F0-F3C3-3BEEC197E376}"/>
              </a:ext>
            </a:extLst>
          </xdr:cNvPr>
          <xdr:cNvSpPr/>
        </xdr:nvSpPr>
        <xdr:spPr>
          <a:xfrm>
            <a:off x="2875974" y="2416079"/>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Blast furnace</a:t>
            </a:r>
            <a:endParaRPr/>
          </a:p>
        </xdr:txBody>
      </xdr:sp>
      <xdr:sp macro="" textlink="">
        <xdr:nvSpPr>
          <xdr:cNvPr id="23" name="Google Shape;769;p20">
            <a:extLst>
              <a:ext uri="{FF2B5EF4-FFF2-40B4-BE49-F238E27FC236}">
                <a16:creationId xmlns:a16="http://schemas.microsoft.com/office/drawing/2014/main" id="{B1FE3C82-6A39-70AB-356B-64442DA9577C}"/>
              </a:ext>
            </a:extLst>
          </xdr:cNvPr>
          <xdr:cNvSpPr/>
        </xdr:nvSpPr>
        <xdr:spPr>
          <a:xfrm>
            <a:off x="2875974" y="2789133"/>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Basic oxygen </a:t>
            </a:r>
            <a:endParaRPr/>
          </a:p>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furnace</a:t>
            </a:r>
            <a:endParaRPr/>
          </a:p>
        </xdr:txBody>
      </xdr:sp>
      <xdr:sp macro="" textlink="">
        <xdr:nvSpPr>
          <xdr:cNvPr id="24" name="Google Shape;770;p20">
            <a:extLst>
              <a:ext uri="{FF2B5EF4-FFF2-40B4-BE49-F238E27FC236}">
                <a16:creationId xmlns:a16="http://schemas.microsoft.com/office/drawing/2014/main" id="{3829646A-78F4-CE9B-695E-1B83EC102CE6}"/>
              </a:ext>
            </a:extLst>
          </xdr:cNvPr>
          <xdr:cNvSpPr/>
        </xdr:nvSpPr>
        <xdr:spPr>
          <a:xfrm>
            <a:off x="2875974" y="3162186"/>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Casting</a:t>
            </a:r>
            <a:endParaRPr/>
          </a:p>
        </xdr:txBody>
      </xdr:sp>
      <xdr:sp macro="" textlink="">
        <xdr:nvSpPr>
          <xdr:cNvPr id="25" name="Google Shape;771;p20">
            <a:extLst>
              <a:ext uri="{FF2B5EF4-FFF2-40B4-BE49-F238E27FC236}">
                <a16:creationId xmlns:a16="http://schemas.microsoft.com/office/drawing/2014/main" id="{EEA095C9-CA79-E014-F1DF-47267E1E30D5}"/>
              </a:ext>
            </a:extLst>
          </xdr:cNvPr>
          <xdr:cNvSpPr/>
        </xdr:nvSpPr>
        <xdr:spPr>
          <a:xfrm>
            <a:off x="6527420" y="1651411"/>
            <a:ext cx="1397840" cy="301053"/>
          </a:xfrm>
          <a:prstGeom prst="rect">
            <a:avLst/>
          </a:prstGeom>
          <a:solidFill>
            <a:srgbClr val="D04143"/>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Hot rolling</a:t>
            </a:r>
            <a:endParaRPr/>
          </a:p>
        </xdr:txBody>
      </xdr:sp>
      <xdr:sp macro="" textlink="">
        <xdr:nvSpPr>
          <xdr:cNvPr id="26" name="Google Shape;772;p20">
            <a:extLst>
              <a:ext uri="{FF2B5EF4-FFF2-40B4-BE49-F238E27FC236}">
                <a16:creationId xmlns:a16="http://schemas.microsoft.com/office/drawing/2014/main" id="{E9EE9BE3-565F-B974-4BFD-0B4D5D83E276}"/>
              </a:ext>
            </a:extLst>
          </xdr:cNvPr>
          <xdr:cNvSpPr/>
        </xdr:nvSpPr>
        <xdr:spPr>
          <a:xfrm>
            <a:off x="6527420" y="2024466"/>
            <a:ext cx="1397700" cy="301200"/>
          </a:xfrm>
          <a:prstGeom prst="rect">
            <a:avLst/>
          </a:prstGeom>
          <a:solidFill>
            <a:srgbClr val="D04143"/>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a:solidFill>
                  <a:schemeClr val="lt1"/>
                </a:solidFill>
                <a:latin typeface="Raleway"/>
                <a:ea typeface="Raleway"/>
                <a:cs typeface="Raleway"/>
                <a:sym typeface="Raleway"/>
              </a:rPr>
              <a:t>Cold rolling</a:t>
            </a:r>
            <a:endParaRPr/>
          </a:p>
        </xdr:txBody>
      </xdr:sp>
      <xdr:sp macro="" textlink="">
        <xdr:nvSpPr>
          <xdr:cNvPr id="27" name="Google Shape;773;p20">
            <a:extLst>
              <a:ext uri="{FF2B5EF4-FFF2-40B4-BE49-F238E27FC236}">
                <a16:creationId xmlns:a16="http://schemas.microsoft.com/office/drawing/2014/main" id="{0C7D006B-A386-1AEC-02B4-37D38D926DFB}"/>
              </a:ext>
            </a:extLst>
          </xdr:cNvPr>
          <xdr:cNvSpPr/>
        </xdr:nvSpPr>
        <xdr:spPr>
          <a:xfrm>
            <a:off x="6533582" y="2397519"/>
            <a:ext cx="1397840" cy="301053"/>
          </a:xfrm>
          <a:prstGeom prst="rect">
            <a:avLst/>
          </a:prstGeom>
          <a:solidFill>
            <a:srgbClr val="D04143"/>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Coating </a:t>
            </a:r>
            <a:endParaRPr/>
          </a:p>
        </xdr:txBody>
      </xdr:sp>
      <xdr:sp macro="" textlink="">
        <xdr:nvSpPr>
          <xdr:cNvPr id="28" name="Google Shape;774;p20">
            <a:extLst>
              <a:ext uri="{FF2B5EF4-FFF2-40B4-BE49-F238E27FC236}">
                <a16:creationId xmlns:a16="http://schemas.microsoft.com/office/drawing/2014/main" id="{0FC83FFA-70D0-6415-AAE6-9BDFB3135997}"/>
              </a:ext>
            </a:extLst>
          </xdr:cNvPr>
          <xdr:cNvSpPr/>
        </xdr:nvSpPr>
        <xdr:spPr>
          <a:xfrm>
            <a:off x="4631580" y="2397976"/>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Pelletisation </a:t>
            </a:r>
            <a:endParaRPr/>
          </a:p>
        </xdr:txBody>
      </xdr:sp>
      <xdr:sp macro="" textlink="">
        <xdr:nvSpPr>
          <xdr:cNvPr id="29" name="Google Shape;775;p20">
            <a:extLst>
              <a:ext uri="{FF2B5EF4-FFF2-40B4-BE49-F238E27FC236}">
                <a16:creationId xmlns:a16="http://schemas.microsoft.com/office/drawing/2014/main" id="{40F72549-9A4B-E9FF-36DA-7E6E10234A27}"/>
              </a:ext>
            </a:extLst>
          </xdr:cNvPr>
          <xdr:cNvSpPr/>
        </xdr:nvSpPr>
        <xdr:spPr>
          <a:xfrm>
            <a:off x="4631580" y="3140464"/>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Smelting reduction</a:t>
            </a:r>
            <a:endParaRPr/>
          </a:p>
        </xdr:txBody>
      </xdr:sp>
      <xdr:sp macro="" textlink="">
        <xdr:nvSpPr>
          <xdr:cNvPr id="30" name="Google Shape;776;p20">
            <a:extLst>
              <a:ext uri="{FF2B5EF4-FFF2-40B4-BE49-F238E27FC236}">
                <a16:creationId xmlns:a16="http://schemas.microsoft.com/office/drawing/2014/main" id="{ABD6268F-4EC2-A9FA-E6A0-803D9115D3EA}"/>
              </a:ext>
            </a:extLst>
          </xdr:cNvPr>
          <xdr:cNvSpPr/>
        </xdr:nvSpPr>
        <xdr:spPr>
          <a:xfrm>
            <a:off x="4631580" y="3513518"/>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Electric arc furnace</a:t>
            </a:r>
            <a:endParaRPr/>
          </a:p>
        </xdr:txBody>
      </xdr:sp>
      <xdr:sp macro="" textlink="">
        <xdr:nvSpPr>
          <xdr:cNvPr id="31" name="Google Shape;777;p20">
            <a:extLst>
              <a:ext uri="{FF2B5EF4-FFF2-40B4-BE49-F238E27FC236}">
                <a16:creationId xmlns:a16="http://schemas.microsoft.com/office/drawing/2014/main" id="{D7FEFFEA-94B2-0BF5-FBF8-F1ACA6AC181F}"/>
              </a:ext>
            </a:extLst>
          </xdr:cNvPr>
          <xdr:cNvSpPr/>
        </xdr:nvSpPr>
        <xdr:spPr>
          <a:xfrm>
            <a:off x="4631580" y="1651868"/>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Oxygen plant</a:t>
            </a:r>
            <a:endParaRPr/>
          </a:p>
        </xdr:txBody>
      </xdr:sp>
      <xdr:sp macro="" textlink="">
        <xdr:nvSpPr>
          <xdr:cNvPr id="32" name="Google Shape;778;p20">
            <a:extLst>
              <a:ext uri="{FF2B5EF4-FFF2-40B4-BE49-F238E27FC236}">
                <a16:creationId xmlns:a16="http://schemas.microsoft.com/office/drawing/2014/main" id="{2949407F-58E0-B8E1-1277-8625047D9543}"/>
              </a:ext>
            </a:extLst>
          </xdr:cNvPr>
          <xdr:cNvSpPr/>
        </xdr:nvSpPr>
        <xdr:spPr>
          <a:xfrm>
            <a:off x="4631580" y="2024923"/>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Lime production</a:t>
            </a:r>
            <a:endParaRPr/>
          </a:p>
        </xdr:txBody>
      </xdr:sp>
      <xdr:grpSp>
        <xdr:nvGrpSpPr>
          <xdr:cNvPr id="33" name="Google Shape;779;p20">
            <a:extLst>
              <a:ext uri="{FF2B5EF4-FFF2-40B4-BE49-F238E27FC236}">
                <a16:creationId xmlns:a16="http://schemas.microsoft.com/office/drawing/2014/main" id="{8A21573B-BDEF-0E6B-00BB-5DB6A51D45FF}"/>
              </a:ext>
            </a:extLst>
          </xdr:cNvPr>
          <xdr:cNvGrpSpPr/>
        </xdr:nvGrpSpPr>
        <xdr:grpSpPr>
          <a:xfrm>
            <a:off x="1024551" y="974241"/>
            <a:ext cx="9016228" cy="492232"/>
            <a:chOff x="1062190" y="1260132"/>
            <a:chExt cx="9016228" cy="307800"/>
          </a:xfrm>
        </xdr:grpSpPr>
        <xdr:sp macro="" textlink="">
          <xdr:nvSpPr>
            <xdr:cNvPr id="42" name="Google Shape;780;p20">
              <a:extLst>
                <a:ext uri="{FF2B5EF4-FFF2-40B4-BE49-F238E27FC236}">
                  <a16:creationId xmlns:a16="http://schemas.microsoft.com/office/drawing/2014/main" id="{8DC3E14B-30BC-56E9-87E3-E62D5B852BB1}"/>
                </a:ext>
              </a:extLst>
            </xdr:cNvPr>
            <xdr:cNvSpPr/>
          </xdr:nvSpPr>
          <xdr:spPr>
            <a:xfrm>
              <a:off x="1062190" y="1260132"/>
              <a:ext cx="1665000" cy="293700"/>
            </a:xfrm>
            <a:prstGeom prst="homePlate">
              <a:avLst>
                <a:gd name="adj" fmla="val 25000"/>
              </a:avLst>
            </a:prstGeom>
            <a:solidFill>
              <a:srgbClr val="1E3B63"/>
            </a:solidFill>
            <a:ln w="12700" cap="flat" cmpd="sng">
              <a:solidFill>
                <a:srgbClr val="152B48"/>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Raleway"/>
                  <a:ea typeface="Raleway"/>
                  <a:cs typeface="Raleway"/>
                  <a:sym typeface="Raleway"/>
                </a:rPr>
                <a:t>Inputs</a:t>
              </a:r>
              <a:endParaRPr/>
            </a:p>
          </xdr:txBody>
        </xdr:sp>
        <xdr:sp macro="" textlink="">
          <xdr:nvSpPr>
            <xdr:cNvPr id="43" name="Google Shape;781;p20">
              <a:extLst>
                <a:ext uri="{FF2B5EF4-FFF2-40B4-BE49-F238E27FC236}">
                  <a16:creationId xmlns:a16="http://schemas.microsoft.com/office/drawing/2014/main" id="{C63D11CB-C1D7-0BB0-FCDB-B714B9D968CA}"/>
                </a:ext>
              </a:extLst>
            </xdr:cNvPr>
            <xdr:cNvSpPr/>
          </xdr:nvSpPr>
          <xdr:spPr>
            <a:xfrm>
              <a:off x="2913623" y="1260132"/>
              <a:ext cx="3425700" cy="300900"/>
            </a:xfrm>
            <a:prstGeom prst="chevron">
              <a:avLst>
                <a:gd name="adj" fmla="val 25000"/>
              </a:avLst>
            </a:prstGeom>
            <a:solidFill>
              <a:srgbClr val="1E3B63"/>
            </a:solidFill>
            <a:ln w="12700" cap="flat" cmpd="sng">
              <a:solidFill>
                <a:srgbClr val="152B48"/>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Raleway"/>
                  <a:ea typeface="Raleway"/>
                  <a:cs typeface="Raleway"/>
                  <a:sym typeface="Raleway"/>
                </a:rPr>
                <a:t>Iron &amp; Steel making </a:t>
              </a:r>
              <a:endParaRPr sz="1200" b="1" i="0" u="none" strike="noStrike" cap="none">
                <a:solidFill>
                  <a:srgbClr val="FFFFFF"/>
                </a:solidFill>
                <a:latin typeface="Raleway"/>
                <a:ea typeface="Raleway"/>
                <a:cs typeface="Raleway"/>
                <a:sym typeface="Raleway"/>
              </a:endParaRPr>
            </a:p>
          </xdr:txBody>
        </xdr:sp>
        <xdr:sp macro="" textlink="">
          <xdr:nvSpPr>
            <xdr:cNvPr id="44" name="Google Shape;782;p20">
              <a:extLst>
                <a:ext uri="{FF2B5EF4-FFF2-40B4-BE49-F238E27FC236}">
                  <a16:creationId xmlns:a16="http://schemas.microsoft.com/office/drawing/2014/main" id="{403CAF5E-A032-349A-0593-7D5196F860EE}"/>
                </a:ext>
              </a:extLst>
            </xdr:cNvPr>
            <xdr:cNvSpPr/>
          </xdr:nvSpPr>
          <xdr:spPr>
            <a:xfrm>
              <a:off x="8413418" y="1260132"/>
              <a:ext cx="1665000" cy="307800"/>
            </a:xfrm>
            <a:prstGeom prst="chevron">
              <a:avLst>
                <a:gd name="adj" fmla="val 25000"/>
              </a:avLst>
            </a:prstGeom>
            <a:solidFill>
              <a:srgbClr val="1E3B63"/>
            </a:solidFill>
            <a:ln w="12700" cap="flat" cmpd="sng">
              <a:solidFill>
                <a:srgbClr val="152B48"/>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Raleway"/>
                  <a:ea typeface="Raleway"/>
                  <a:cs typeface="Raleway"/>
                  <a:sym typeface="Raleway"/>
                </a:rPr>
                <a:t>Downstream value chain</a:t>
              </a:r>
              <a:endParaRPr/>
            </a:p>
          </xdr:txBody>
        </xdr:sp>
        <xdr:sp macro="" textlink="">
          <xdr:nvSpPr>
            <xdr:cNvPr id="45" name="Google Shape;783;p20">
              <a:extLst>
                <a:ext uri="{FF2B5EF4-FFF2-40B4-BE49-F238E27FC236}">
                  <a16:creationId xmlns:a16="http://schemas.microsoft.com/office/drawing/2014/main" id="{31825E06-6C66-E736-A44D-48D009AFF270}"/>
                </a:ext>
              </a:extLst>
            </xdr:cNvPr>
            <xdr:cNvSpPr/>
          </xdr:nvSpPr>
          <xdr:spPr>
            <a:xfrm>
              <a:off x="6516086" y="1260132"/>
              <a:ext cx="1665000" cy="307800"/>
            </a:xfrm>
            <a:prstGeom prst="chevron">
              <a:avLst>
                <a:gd name="adj" fmla="val 25000"/>
              </a:avLst>
            </a:prstGeom>
            <a:solidFill>
              <a:srgbClr val="1E3B63"/>
            </a:solidFill>
            <a:ln w="12700" cap="flat" cmpd="sng">
              <a:solidFill>
                <a:srgbClr val="152B48"/>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rtl="0">
                <a:lnSpc>
                  <a:spcPct val="100000"/>
                </a:lnSpc>
                <a:spcBef>
                  <a:spcPts val="0"/>
                </a:spcBef>
                <a:spcAft>
                  <a:spcPts val="0"/>
                </a:spcAft>
                <a:buClr>
                  <a:srgbClr val="FFFFFF"/>
                </a:buClr>
                <a:buSzPts val="1200"/>
                <a:buFont typeface="Arial"/>
                <a:buNone/>
              </a:pPr>
              <a:r>
                <a:rPr lang="en-US" sz="1200" b="0" i="0" u="none" strike="noStrike" cap="none">
                  <a:solidFill>
                    <a:srgbClr val="FFFFFF"/>
                  </a:solidFill>
                  <a:latin typeface="Raleway"/>
                  <a:ea typeface="Raleway"/>
                  <a:cs typeface="Raleway"/>
                  <a:sym typeface="Raleway"/>
                </a:rPr>
                <a:t>Downstream processing</a:t>
              </a:r>
              <a:endParaRPr/>
            </a:p>
          </xdr:txBody>
        </xdr:sp>
      </xdr:grpSp>
      <xdr:sp macro="" textlink="">
        <xdr:nvSpPr>
          <xdr:cNvPr id="34" name="Google Shape;784;p20">
            <a:extLst>
              <a:ext uri="{FF2B5EF4-FFF2-40B4-BE49-F238E27FC236}">
                <a16:creationId xmlns:a16="http://schemas.microsoft.com/office/drawing/2014/main" id="{1CAF1396-6A60-36A4-0EDB-BCCDD6BB4C0C}"/>
              </a:ext>
            </a:extLst>
          </xdr:cNvPr>
          <xdr:cNvSpPr/>
        </xdr:nvSpPr>
        <xdr:spPr>
          <a:xfrm>
            <a:off x="2875974" y="3535239"/>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DRI</a:t>
            </a:r>
            <a:endParaRPr/>
          </a:p>
        </xdr:txBody>
      </xdr:sp>
      <xdr:sp macro="" textlink="">
        <xdr:nvSpPr>
          <xdr:cNvPr id="35" name="Google Shape;785;p20">
            <a:extLst>
              <a:ext uri="{FF2B5EF4-FFF2-40B4-BE49-F238E27FC236}">
                <a16:creationId xmlns:a16="http://schemas.microsoft.com/office/drawing/2014/main" id="{5377C4C8-4E5A-465F-1FB7-DAAA1F4D306F}"/>
              </a:ext>
            </a:extLst>
          </xdr:cNvPr>
          <xdr:cNvSpPr/>
        </xdr:nvSpPr>
        <xdr:spPr>
          <a:xfrm>
            <a:off x="8418218" y="2030084"/>
            <a:ext cx="1397840" cy="301053"/>
          </a:xfrm>
          <a:prstGeom prst="rect">
            <a:avLst/>
          </a:prstGeom>
          <a:solidFill>
            <a:srgbClr val="5F297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Export of power</a:t>
            </a:r>
            <a:endParaRPr/>
          </a:p>
        </xdr:txBody>
      </xdr:sp>
      <xdr:sp macro="" textlink="">
        <xdr:nvSpPr>
          <xdr:cNvPr id="36" name="Google Shape;786;p20">
            <a:extLst>
              <a:ext uri="{FF2B5EF4-FFF2-40B4-BE49-F238E27FC236}">
                <a16:creationId xmlns:a16="http://schemas.microsoft.com/office/drawing/2014/main" id="{D00BC842-2DD5-C534-C55A-5D6E9CA7692A}"/>
              </a:ext>
            </a:extLst>
          </xdr:cNvPr>
          <xdr:cNvSpPr/>
        </xdr:nvSpPr>
        <xdr:spPr>
          <a:xfrm>
            <a:off x="8438740" y="2776190"/>
            <a:ext cx="1397840" cy="301053"/>
          </a:xfrm>
          <a:prstGeom prst="rect">
            <a:avLst/>
          </a:prstGeom>
          <a:solidFill>
            <a:srgbClr val="5F297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Downstream transport</a:t>
            </a:r>
            <a:endParaRPr/>
          </a:p>
        </xdr:txBody>
      </xdr:sp>
      <xdr:sp macro="" textlink="">
        <xdr:nvSpPr>
          <xdr:cNvPr id="37" name="Google Shape;787;p20">
            <a:extLst>
              <a:ext uri="{FF2B5EF4-FFF2-40B4-BE49-F238E27FC236}">
                <a16:creationId xmlns:a16="http://schemas.microsoft.com/office/drawing/2014/main" id="{15FCC7DC-5D90-87AD-502E-67140EE6B3AB}"/>
              </a:ext>
            </a:extLst>
          </xdr:cNvPr>
          <xdr:cNvSpPr/>
        </xdr:nvSpPr>
        <xdr:spPr>
          <a:xfrm>
            <a:off x="8438740" y="3149244"/>
            <a:ext cx="1397840" cy="301053"/>
          </a:xfrm>
          <a:prstGeom prst="rect">
            <a:avLst/>
          </a:prstGeom>
          <a:solidFill>
            <a:srgbClr val="5F297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Fabrication </a:t>
            </a:r>
            <a:endParaRPr/>
          </a:p>
        </xdr:txBody>
      </xdr:sp>
      <xdr:sp macro="" textlink="">
        <xdr:nvSpPr>
          <xdr:cNvPr id="38" name="Google Shape;788;p20">
            <a:extLst>
              <a:ext uri="{FF2B5EF4-FFF2-40B4-BE49-F238E27FC236}">
                <a16:creationId xmlns:a16="http://schemas.microsoft.com/office/drawing/2014/main" id="{C74FE1C6-779E-CE4F-F17E-21D984FBD9BA}"/>
              </a:ext>
            </a:extLst>
          </xdr:cNvPr>
          <xdr:cNvSpPr/>
        </xdr:nvSpPr>
        <xdr:spPr>
          <a:xfrm>
            <a:off x="4631580" y="2789346"/>
            <a:ext cx="1397840"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Boilers and Power Plant (surplus gas)</a:t>
            </a:r>
            <a:endParaRPr/>
          </a:p>
        </xdr:txBody>
      </xdr:sp>
      <xdr:sp macro="" textlink="">
        <xdr:nvSpPr>
          <xdr:cNvPr id="39" name="Google Shape;789;p20">
            <a:extLst>
              <a:ext uri="{FF2B5EF4-FFF2-40B4-BE49-F238E27FC236}">
                <a16:creationId xmlns:a16="http://schemas.microsoft.com/office/drawing/2014/main" id="{9C3C4174-1DD8-69DC-A14C-26C6D1320EE7}"/>
              </a:ext>
            </a:extLst>
          </xdr:cNvPr>
          <xdr:cNvSpPr/>
        </xdr:nvSpPr>
        <xdr:spPr>
          <a:xfrm>
            <a:off x="1019951" y="5755455"/>
            <a:ext cx="1397840" cy="301053"/>
          </a:xfrm>
          <a:prstGeom prst="rect">
            <a:avLst/>
          </a:prstGeom>
          <a:solidFill>
            <a:srgbClr val="3551A0"/>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Ferroalloys production</a:t>
            </a:r>
            <a:endParaRPr/>
          </a:p>
        </xdr:txBody>
      </xdr:sp>
      <xdr:sp macro="" textlink="">
        <xdr:nvSpPr>
          <xdr:cNvPr id="40" name="Google Shape;790;p20">
            <a:extLst>
              <a:ext uri="{FF2B5EF4-FFF2-40B4-BE49-F238E27FC236}">
                <a16:creationId xmlns:a16="http://schemas.microsoft.com/office/drawing/2014/main" id="{1168B1DA-05CC-B589-9233-8F7A13B02AAF}"/>
              </a:ext>
            </a:extLst>
          </xdr:cNvPr>
          <xdr:cNvSpPr/>
        </xdr:nvSpPr>
        <xdr:spPr>
          <a:xfrm>
            <a:off x="4631581" y="3859447"/>
            <a:ext cx="1407918" cy="301053"/>
          </a:xfrm>
          <a:prstGeom prst="rect">
            <a:avLst/>
          </a:prstGeom>
          <a:solidFill>
            <a:srgbClr val="328AB5"/>
          </a:solidFill>
          <a:ln w="12700" cap="flat" cmpd="sng">
            <a:solidFill>
              <a:srgbClr val="FFFFFF"/>
            </a:solidFill>
            <a:prstDash val="solid"/>
            <a:miter lim="800000"/>
            <a:headEnd type="none" w="sm" len="sm"/>
            <a:tailEnd type="none" w="sm" len="sm"/>
          </a:ln>
        </xdr:spPr>
        <xdr:txBody>
          <a:bodyPr spcFirstLastPara="1" wrap="square" lIns="91425" tIns="45700" rIns="91425" bIns="45700"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Clr>
                <a:schemeClr val="lt1"/>
              </a:buClr>
              <a:buSzPts val="900"/>
              <a:buFont typeface="Arial"/>
              <a:buNone/>
            </a:pPr>
            <a:r>
              <a:rPr lang="en-US" sz="900" b="0" i="0" u="none" strike="noStrike" cap="none">
                <a:solidFill>
                  <a:schemeClr val="lt1"/>
                </a:solidFill>
                <a:latin typeface="Raleway"/>
                <a:ea typeface="Raleway"/>
                <a:cs typeface="Raleway"/>
                <a:sym typeface="Raleway"/>
              </a:rPr>
              <a:t>Secondary metallurgy</a:t>
            </a:r>
            <a:endParaRPr/>
          </a:p>
        </xdr:txBody>
      </xdr:sp>
      <xdr:sp macro="" textlink="">
        <xdr:nvSpPr>
          <xdr:cNvPr id="41" name="Google Shape;791;p20">
            <a:extLst>
              <a:ext uri="{FF2B5EF4-FFF2-40B4-BE49-F238E27FC236}">
                <a16:creationId xmlns:a16="http://schemas.microsoft.com/office/drawing/2014/main" id="{2499B6DD-C9D7-D9C1-6CB4-33C58C125053}"/>
              </a:ext>
            </a:extLst>
          </xdr:cNvPr>
          <xdr:cNvSpPr/>
        </xdr:nvSpPr>
        <xdr:spPr>
          <a:xfrm>
            <a:off x="977848" y="1612173"/>
            <a:ext cx="8894032" cy="2619102"/>
          </a:xfrm>
          <a:custGeom>
            <a:avLst/>
            <a:gdLst/>
            <a:ahLst/>
            <a:cxnLst/>
            <a:rect l="l" t="t" r="r" b="b"/>
            <a:pathLst>
              <a:path w="8938726" h="2612571" extrusionOk="0">
                <a:moveTo>
                  <a:pt x="0" y="1875453"/>
                </a:moveTo>
                <a:lnTo>
                  <a:pt x="0" y="2612571"/>
                </a:lnTo>
                <a:lnTo>
                  <a:pt x="5374432" y="2612571"/>
                </a:lnTo>
                <a:lnTo>
                  <a:pt x="5374432" y="373225"/>
                </a:lnTo>
                <a:lnTo>
                  <a:pt x="8938726" y="373225"/>
                </a:lnTo>
                <a:lnTo>
                  <a:pt x="8938726" y="0"/>
                </a:lnTo>
                <a:lnTo>
                  <a:pt x="1670180" y="18661"/>
                </a:lnTo>
                <a:cubicBezTo>
                  <a:pt x="1667070" y="637591"/>
                  <a:pt x="1663959" y="1256522"/>
                  <a:pt x="1660849" y="1875452"/>
                </a:cubicBezTo>
                <a:lnTo>
                  <a:pt x="0" y="1875453"/>
                </a:lnTo>
                <a:close/>
              </a:path>
            </a:pathLst>
          </a:custGeom>
          <a:noFill/>
          <a:ln w="28575" cap="flat" cmpd="sng">
            <a:solidFill>
              <a:srgbClr val="C00000"/>
            </a:solidFill>
            <a:prstDash val="dash"/>
            <a:miter lim="800000"/>
            <a:headEnd type="none" w="sm" len="sm"/>
            <a:tailEnd type="none" w="sm" len="sm"/>
          </a:ln>
        </xdr:spPr>
        <xdr:txBody>
          <a:bodyPr spcFirstLastPara="1" wrap="square" lIns="72000" tIns="72000" rIns="72000" bIns="72000" anchor="t"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rtl="0">
              <a:lnSpc>
                <a:spcPct val="100000"/>
              </a:lnSpc>
              <a:spcBef>
                <a:spcPts val="0"/>
              </a:spcBef>
              <a:spcAft>
                <a:spcPts val="0"/>
              </a:spcAft>
              <a:buNone/>
            </a:pPr>
            <a:endParaRPr sz="1400" b="0" i="0" u="none" strike="noStrike" cap="none">
              <a:solidFill>
                <a:srgbClr val="262626"/>
              </a:solidFill>
              <a:latin typeface="Raleway"/>
              <a:ea typeface="Raleway"/>
              <a:cs typeface="Raleway"/>
              <a:sym typeface="Raleway"/>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ciencebasedtargets.org/resources/files/SBTi-Steel-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73E8-2704-4220-AE7F-193817CA9C8B}">
  <sheetPr codeName="Sheet1">
    <tabColor theme="7" tint="-0.249977111117893"/>
  </sheetPr>
  <dimension ref="B2:T27"/>
  <sheetViews>
    <sheetView showGridLines="0" showRowColHeaders="0" tabSelected="1" workbookViewId="0">
      <selection activeCell="W16" sqref="W16"/>
    </sheetView>
  </sheetViews>
  <sheetFormatPr defaultRowHeight="14.5" x14ac:dyDescent="0.35"/>
  <cols>
    <col min="1" max="1" width="3.453125" customWidth="1"/>
  </cols>
  <sheetData>
    <row r="2" spans="2:20" ht="33.75" customHeight="1" x14ac:dyDescent="0.35"/>
    <row r="3" spans="2:20" ht="33.75" customHeight="1" x14ac:dyDescent="0.35">
      <c r="H3" s="107" t="s">
        <v>146</v>
      </c>
      <c r="I3" s="107"/>
      <c r="J3" s="107"/>
      <c r="K3" s="107"/>
      <c r="L3" s="107"/>
      <c r="M3" s="107"/>
      <c r="N3" s="107"/>
      <c r="O3" s="107"/>
      <c r="P3" s="107"/>
      <c r="Q3" s="107"/>
      <c r="R3" s="108"/>
      <c r="S3" s="108"/>
      <c r="T3" s="108"/>
    </row>
    <row r="4" spans="2:20" ht="14.4" customHeight="1" x14ac:dyDescent="0.35">
      <c r="G4" s="52"/>
    </row>
    <row r="5" spans="2:20" ht="14.4" customHeight="1" x14ac:dyDescent="0.35">
      <c r="B5" s="55"/>
      <c r="C5" s="55"/>
      <c r="D5" s="55"/>
      <c r="E5" s="55"/>
      <c r="F5" s="55"/>
      <c r="G5" s="56"/>
      <c r="H5" s="56"/>
      <c r="I5" s="56"/>
      <c r="J5" s="56"/>
      <c r="K5" s="56"/>
      <c r="L5" s="56"/>
      <c r="M5" s="56"/>
      <c r="N5" s="56"/>
      <c r="O5" s="56"/>
      <c r="P5" s="56"/>
      <c r="Q5" s="55"/>
      <c r="R5" s="55"/>
      <c r="S5" s="55"/>
      <c r="T5" s="55"/>
    </row>
    <row r="7" spans="2:20" ht="24.65" customHeight="1" x14ac:dyDescent="0.5">
      <c r="B7" s="53" t="s">
        <v>132</v>
      </c>
      <c r="C7" s="51"/>
      <c r="D7" s="51"/>
      <c r="E7" s="51"/>
      <c r="F7" s="51"/>
      <c r="G7" s="51"/>
      <c r="H7" s="51"/>
      <c r="I7" s="51"/>
      <c r="J7" s="51"/>
      <c r="K7" s="51"/>
      <c r="L7" s="51"/>
      <c r="M7" s="51"/>
      <c r="N7" s="51"/>
      <c r="O7" s="51"/>
      <c r="P7" s="51"/>
      <c r="Q7" s="51"/>
      <c r="R7" s="51"/>
      <c r="S7" s="10"/>
      <c r="T7" s="10"/>
    </row>
    <row r="9" spans="2:20" ht="25" x14ac:dyDescent="0.5">
      <c r="B9" s="50" t="s">
        <v>133</v>
      </c>
      <c r="C9" s="54"/>
      <c r="D9" s="54"/>
      <c r="E9" s="54"/>
      <c r="F9" s="54"/>
      <c r="G9" s="54"/>
    </row>
    <row r="10" spans="2:20" ht="14.4" customHeight="1" x14ac:dyDescent="0.5">
      <c r="B10" s="50"/>
      <c r="C10" s="54"/>
      <c r="D10" s="54"/>
      <c r="E10" s="54"/>
      <c r="F10" s="54"/>
      <c r="G10" s="54"/>
    </row>
    <row r="11" spans="2:20" ht="30" customHeight="1" x14ac:dyDescent="0.35">
      <c r="B11" s="112" t="s">
        <v>132</v>
      </c>
      <c r="C11" s="113"/>
      <c r="D11" s="113"/>
      <c r="F11" s="121" t="s">
        <v>192</v>
      </c>
      <c r="G11" s="122"/>
      <c r="H11" s="122"/>
      <c r="J11" s="124" t="s">
        <v>134</v>
      </c>
      <c r="K11" s="125"/>
      <c r="L11" s="125"/>
      <c r="N11" s="114" t="s">
        <v>135</v>
      </c>
      <c r="O11" s="115"/>
      <c r="P11" s="115"/>
      <c r="R11" s="116" t="s">
        <v>136</v>
      </c>
      <c r="S11" s="117"/>
      <c r="T11" s="117"/>
    </row>
    <row r="12" spans="2:20" x14ac:dyDescent="0.35">
      <c r="B12" s="59"/>
      <c r="C12" s="59"/>
      <c r="D12" s="59"/>
      <c r="F12" s="58"/>
      <c r="G12" s="58"/>
      <c r="H12" s="58"/>
      <c r="J12" s="10"/>
      <c r="K12" s="10"/>
      <c r="L12" s="10"/>
      <c r="N12" s="57"/>
      <c r="O12" s="57"/>
      <c r="P12" s="57"/>
      <c r="R12" s="60"/>
      <c r="S12" s="60"/>
      <c r="T12" s="60"/>
    </row>
    <row r="13" spans="2:20" ht="30" customHeight="1" x14ac:dyDescent="0.35">
      <c r="B13" s="118" t="s">
        <v>147</v>
      </c>
      <c r="C13" s="118"/>
      <c r="D13" s="118"/>
      <c r="F13" s="123" t="s">
        <v>193</v>
      </c>
      <c r="G13" s="123"/>
      <c r="H13" s="123"/>
      <c r="J13" s="126" t="s">
        <v>142</v>
      </c>
      <c r="K13" s="126"/>
      <c r="L13" s="126"/>
      <c r="N13" s="119" t="s">
        <v>148</v>
      </c>
      <c r="O13" s="119"/>
      <c r="P13" s="119"/>
      <c r="R13" s="120" t="s">
        <v>143</v>
      </c>
      <c r="S13" s="120"/>
      <c r="T13" s="120"/>
    </row>
    <row r="14" spans="2:20" ht="30" customHeight="1" x14ac:dyDescent="0.35">
      <c r="B14" s="118"/>
      <c r="C14" s="118"/>
      <c r="D14" s="118"/>
      <c r="F14" s="123"/>
      <c r="G14" s="123"/>
      <c r="H14" s="123"/>
      <c r="J14" s="126"/>
      <c r="K14" s="126"/>
      <c r="L14" s="126"/>
      <c r="N14" s="119"/>
      <c r="O14" s="119"/>
      <c r="P14" s="119"/>
      <c r="R14" s="120"/>
      <c r="S14" s="120"/>
      <c r="T14" s="120"/>
    </row>
    <row r="15" spans="2:20" ht="30" customHeight="1" x14ac:dyDescent="0.35">
      <c r="B15" s="118"/>
      <c r="C15" s="118"/>
      <c r="D15" s="118"/>
      <c r="F15" s="123"/>
      <c r="G15" s="123"/>
      <c r="H15" s="123"/>
      <c r="J15" s="126"/>
      <c r="K15" s="126"/>
      <c r="L15" s="126"/>
      <c r="N15" s="119"/>
      <c r="O15" s="119"/>
      <c r="P15" s="119"/>
      <c r="R15" s="120"/>
      <c r="S15" s="120"/>
      <c r="T15" s="120"/>
    </row>
    <row r="18" spans="2:20" s="61" customFormat="1" ht="33.75" customHeight="1" x14ac:dyDescent="0.35">
      <c r="B18" s="63" t="s">
        <v>141</v>
      </c>
    </row>
    <row r="19" spans="2:20" ht="33.75" customHeight="1" x14ac:dyDescent="0.35">
      <c r="B19" s="62">
        <v>1</v>
      </c>
      <c r="C19" s="111" t="s">
        <v>137</v>
      </c>
      <c r="D19" s="111"/>
      <c r="E19" s="111"/>
      <c r="F19" s="111"/>
      <c r="G19" s="111"/>
      <c r="H19" s="111"/>
      <c r="I19" s="111"/>
      <c r="J19" s="111"/>
      <c r="K19" s="111"/>
      <c r="L19" s="111"/>
      <c r="M19" s="111"/>
      <c r="N19" s="111"/>
      <c r="O19" s="111"/>
      <c r="P19" s="111"/>
      <c r="Q19" s="111"/>
      <c r="R19" s="111"/>
      <c r="S19" s="111"/>
      <c r="T19" s="111"/>
    </row>
    <row r="20" spans="2:20" ht="22.75" customHeight="1" x14ac:dyDescent="0.35">
      <c r="B20" s="62"/>
      <c r="C20" s="109" t="s">
        <v>138</v>
      </c>
      <c r="D20" s="110"/>
      <c r="E20" s="110"/>
      <c r="F20" s="110"/>
      <c r="G20" s="110"/>
      <c r="H20" s="110"/>
      <c r="I20" s="110"/>
      <c r="J20" s="110"/>
      <c r="K20" s="110"/>
      <c r="L20" s="110"/>
      <c r="M20" s="110"/>
      <c r="N20" s="110"/>
      <c r="O20" s="110"/>
      <c r="P20" s="110"/>
      <c r="Q20" s="110"/>
      <c r="R20" s="110"/>
      <c r="S20" s="110"/>
      <c r="T20" s="110"/>
    </row>
    <row r="21" spans="2:20" ht="33.75" customHeight="1" x14ac:dyDescent="0.35">
      <c r="B21" s="62">
        <v>2</v>
      </c>
      <c r="C21" s="127" t="s">
        <v>197</v>
      </c>
      <c r="D21" s="128"/>
      <c r="E21" s="128"/>
      <c r="F21" s="128"/>
      <c r="G21" s="128"/>
      <c r="H21" s="128"/>
      <c r="I21" s="128"/>
      <c r="J21" s="128"/>
      <c r="K21" s="128"/>
      <c r="L21" s="128"/>
      <c r="M21" s="128"/>
      <c r="N21" s="128"/>
      <c r="O21" s="128"/>
      <c r="P21" s="128"/>
      <c r="Q21" s="128"/>
      <c r="R21" s="128"/>
      <c r="S21" s="128"/>
      <c r="T21" s="128"/>
    </row>
    <row r="22" spans="2:20" ht="33.75" customHeight="1" x14ac:dyDescent="0.35">
      <c r="B22" s="62">
        <v>3</v>
      </c>
      <c r="C22" s="111" t="s">
        <v>198</v>
      </c>
      <c r="D22" s="111"/>
      <c r="E22" s="111"/>
      <c r="F22" s="111"/>
      <c r="G22" s="111"/>
      <c r="H22" s="111"/>
      <c r="I22" s="111"/>
      <c r="J22" s="111"/>
      <c r="K22" s="111"/>
      <c r="L22" s="111"/>
      <c r="M22" s="111"/>
      <c r="N22" s="111"/>
      <c r="O22" s="111"/>
      <c r="P22" s="111"/>
      <c r="Q22" s="111"/>
      <c r="R22" s="111"/>
      <c r="S22" s="111"/>
      <c r="T22" s="111"/>
    </row>
    <row r="23" spans="2:20" ht="33.75" customHeight="1" x14ac:dyDescent="0.35">
      <c r="B23" s="62">
        <v>4</v>
      </c>
      <c r="C23" s="111" t="s">
        <v>200</v>
      </c>
      <c r="D23" s="111"/>
      <c r="E23" s="111"/>
      <c r="F23" s="111"/>
      <c r="G23" s="111"/>
      <c r="H23" s="111"/>
      <c r="I23" s="111"/>
      <c r="J23" s="111"/>
      <c r="K23" s="111"/>
      <c r="L23" s="111"/>
      <c r="M23" s="111"/>
      <c r="N23" s="111"/>
      <c r="O23" s="111"/>
      <c r="P23" s="111"/>
      <c r="Q23" s="111"/>
      <c r="R23" s="111"/>
      <c r="S23" s="111"/>
      <c r="T23" s="111"/>
    </row>
    <row r="24" spans="2:20" ht="33.75" customHeight="1" x14ac:dyDescent="0.35">
      <c r="B24" s="62">
        <v>5</v>
      </c>
      <c r="C24" s="111" t="s">
        <v>139</v>
      </c>
      <c r="D24" s="111"/>
      <c r="E24" s="111"/>
      <c r="F24" s="111"/>
      <c r="G24" s="111"/>
      <c r="H24" s="111"/>
      <c r="I24" s="111"/>
      <c r="J24" s="111"/>
      <c r="K24" s="111"/>
      <c r="L24" s="111"/>
      <c r="M24" s="111"/>
      <c r="N24" s="111"/>
      <c r="O24" s="111"/>
      <c r="P24" s="111"/>
      <c r="Q24" s="111"/>
      <c r="R24" s="111"/>
      <c r="S24" s="111"/>
      <c r="T24" s="111"/>
    </row>
    <row r="25" spans="2:20" ht="33.75" customHeight="1" x14ac:dyDescent="0.35">
      <c r="B25" s="62">
        <v>6</v>
      </c>
      <c r="C25" s="111" t="s">
        <v>140</v>
      </c>
      <c r="D25" s="111"/>
      <c r="E25" s="111"/>
      <c r="F25" s="111"/>
      <c r="G25" s="111"/>
      <c r="H25" s="111"/>
      <c r="I25" s="111"/>
      <c r="J25" s="111"/>
      <c r="K25" s="111"/>
      <c r="L25" s="111"/>
      <c r="M25" s="111"/>
      <c r="N25" s="111"/>
      <c r="O25" s="111"/>
      <c r="P25" s="111"/>
      <c r="Q25" s="111"/>
      <c r="R25" s="111"/>
      <c r="S25" s="111"/>
      <c r="T25" s="111"/>
    </row>
    <row r="26" spans="2:20" ht="33.75" customHeight="1" x14ac:dyDescent="0.35">
      <c r="B26" s="62">
        <v>7</v>
      </c>
      <c r="C26" s="111" t="s">
        <v>199</v>
      </c>
      <c r="D26" s="111"/>
      <c r="E26" s="111"/>
      <c r="F26" s="111"/>
      <c r="G26" s="111"/>
      <c r="H26" s="111"/>
      <c r="I26" s="111"/>
      <c r="J26" s="111"/>
      <c r="K26" s="111"/>
      <c r="L26" s="111"/>
      <c r="M26" s="111"/>
      <c r="N26" s="111"/>
      <c r="O26" s="111"/>
      <c r="P26" s="111"/>
      <c r="Q26" s="111"/>
      <c r="R26" s="111"/>
      <c r="S26" s="111"/>
      <c r="T26" s="111"/>
    </row>
    <row r="27" spans="2:20" x14ac:dyDescent="0.35">
      <c r="B27" s="10"/>
      <c r="C27" s="129"/>
      <c r="D27" s="108"/>
      <c r="E27" s="108"/>
      <c r="F27" s="108"/>
      <c r="G27" s="108"/>
      <c r="H27" s="108"/>
      <c r="I27" s="108"/>
      <c r="J27" s="108"/>
      <c r="K27" s="108"/>
      <c r="L27" s="108"/>
      <c r="M27" s="108"/>
      <c r="N27" s="108"/>
      <c r="O27" s="108"/>
      <c r="P27" s="108"/>
      <c r="Q27" s="108"/>
      <c r="R27" s="108"/>
      <c r="S27" s="108"/>
      <c r="T27" s="108"/>
    </row>
  </sheetData>
  <sheetProtection algorithmName="SHA-512" hashValue="IrMixoz5U3ty3DbpxKZyDmkk4CDqk3qTQ1PPmkckoj8bEWfssZpNuRZA8OUOJ0GkjEhT68Wp4mpN5u2A96SZ6w==" saltValue="feJTsLZd7rZ6JYBmlfFDgw==" spinCount="100000" sheet="1" objects="1" scenarios="1"/>
  <mergeCells count="20">
    <mergeCell ref="C21:T21"/>
    <mergeCell ref="C27:T27"/>
    <mergeCell ref="C22:T22"/>
    <mergeCell ref="C25:T25"/>
    <mergeCell ref="C23:T23"/>
    <mergeCell ref="C24:T24"/>
    <mergeCell ref="C26:T26"/>
    <mergeCell ref="H3:T3"/>
    <mergeCell ref="C20:T20"/>
    <mergeCell ref="C19:T19"/>
    <mergeCell ref="B11:D11"/>
    <mergeCell ref="N11:P11"/>
    <mergeCell ref="R11:T11"/>
    <mergeCell ref="B13:D15"/>
    <mergeCell ref="N13:P15"/>
    <mergeCell ref="R13:T15"/>
    <mergeCell ref="F11:H11"/>
    <mergeCell ref="F13:H15"/>
    <mergeCell ref="J11:L11"/>
    <mergeCell ref="J13:L15"/>
  </mergeCells>
  <hyperlinks>
    <hyperlink ref="C20" r:id="rId1" xr:uid="{B72D8436-1E3D-4223-9B4A-F96442C0C12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3A97-A039-4D67-A27E-4218DCA0B1A8}">
  <sheetPr>
    <tabColor theme="9" tint="-0.249977111117893"/>
  </sheetPr>
  <dimension ref="C1:X609"/>
  <sheetViews>
    <sheetView showGridLines="0" workbookViewId="0">
      <selection activeCell="S14" sqref="S14"/>
    </sheetView>
  </sheetViews>
  <sheetFormatPr defaultRowHeight="14.5" x14ac:dyDescent="0.35"/>
  <cols>
    <col min="6" max="6" width="28.81640625" customWidth="1"/>
    <col min="7" max="7" width="15.453125" style="96" customWidth="1"/>
    <col min="12" max="12" width="28.81640625" customWidth="1"/>
    <col min="13" max="13" width="15.453125" style="96" customWidth="1"/>
  </cols>
  <sheetData>
    <row r="1" spans="3:24" ht="30" customHeight="1" x14ac:dyDescent="0.35">
      <c r="F1" s="101" t="s">
        <v>190</v>
      </c>
      <c r="L1" s="101" t="s">
        <v>191</v>
      </c>
    </row>
    <row r="2" spans="3:24" x14ac:dyDescent="0.35">
      <c r="C2" s="84" t="s">
        <v>125</v>
      </c>
      <c r="D2" s="87"/>
    </row>
    <row r="3" spans="3:24" ht="28.75" customHeight="1" x14ac:dyDescent="0.35">
      <c r="F3" s="132" t="s">
        <v>172</v>
      </c>
      <c r="G3" s="133"/>
      <c r="L3" s="132" t="s">
        <v>172</v>
      </c>
      <c r="M3" s="133"/>
    </row>
    <row r="4" spans="3:24" x14ac:dyDescent="0.35">
      <c r="F4" s="83"/>
      <c r="G4" s="97"/>
      <c r="L4" s="83"/>
      <c r="M4" s="97"/>
    </row>
    <row r="5" spans="3:24" s="2" customFormat="1" ht="30" customHeight="1" x14ac:dyDescent="0.35">
      <c r="F5" s="85" t="s">
        <v>170</v>
      </c>
      <c r="G5" s="141">
        <f>SUM(G10:G51)</f>
        <v>0</v>
      </c>
      <c r="H5" s="93"/>
      <c r="L5" s="85" t="s">
        <v>170</v>
      </c>
      <c r="M5" s="98">
        <f>SUM(M10:M51)</f>
        <v>0</v>
      </c>
    </row>
    <row r="6" spans="3:24" s="2" customFormat="1" ht="14.4" customHeight="1" x14ac:dyDescent="0.35">
      <c r="F6" s="1"/>
      <c r="G6" s="97"/>
      <c r="L6" s="1"/>
      <c r="M6" s="97"/>
    </row>
    <row r="7" spans="3:24" ht="37.25" customHeight="1" x14ac:dyDescent="0.35">
      <c r="F7" s="130" t="s">
        <v>171</v>
      </c>
      <c r="G7" s="131"/>
      <c r="H7" s="131"/>
      <c r="I7" s="131"/>
      <c r="J7" s="131"/>
      <c r="K7" s="131"/>
      <c r="L7" s="131"/>
      <c r="M7" s="131"/>
      <c r="N7" s="131"/>
      <c r="O7" s="131"/>
      <c r="P7" s="131"/>
      <c r="Q7" s="131"/>
      <c r="R7" s="131"/>
      <c r="S7" s="131"/>
      <c r="T7" s="131"/>
      <c r="U7" s="131"/>
      <c r="V7" s="131"/>
      <c r="W7" s="131"/>
      <c r="X7" s="131"/>
    </row>
    <row r="8" spans="3:24" ht="14.4" customHeight="1" x14ac:dyDescent="0.35">
      <c r="F8" s="102"/>
      <c r="G8" s="99"/>
      <c r="H8" s="92"/>
      <c r="I8" s="92"/>
      <c r="J8" s="92"/>
      <c r="K8" s="92"/>
      <c r="L8" s="102"/>
      <c r="M8" s="99"/>
      <c r="N8" s="92"/>
      <c r="O8" s="92"/>
      <c r="P8" s="92"/>
      <c r="Q8" s="92"/>
      <c r="R8" s="92"/>
      <c r="S8" s="92"/>
      <c r="T8" s="92"/>
      <c r="U8" s="92"/>
      <c r="V8" s="92"/>
      <c r="W8" s="92"/>
      <c r="X8" s="92"/>
    </row>
    <row r="9" spans="3:24" ht="14.4" customHeight="1" x14ac:dyDescent="0.35">
      <c r="F9" s="86" t="s">
        <v>168</v>
      </c>
      <c r="G9" s="100" t="s">
        <v>169</v>
      </c>
      <c r="L9" s="86" t="s">
        <v>168</v>
      </c>
      <c r="M9" s="100" t="s">
        <v>169</v>
      </c>
    </row>
    <row r="10" spans="3:24" ht="30" customHeight="1" x14ac:dyDescent="0.35">
      <c r="F10" s="142"/>
      <c r="G10" s="143"/>
      <c r="H10" s="2"/>
      <c r="I10" s="2"/>
      <c r="J10" s="2"/>
      <c r="K10" s="2"/>
      <c r="L10" s="142"/>
      <c r="M10" s="143"/>
    </row>
    <row r="11" spans="3:24" ht="30" customHeight="1" x14ac:dyDescent="0.35">
      <c r="F11" s="142"/>
      <c r="G11" s="143"/>
      <c r="H11" s="2"/>
      <c r="I11" s="2"/>
      <c r="J11" s="2"/>
      <c r="K11" s="2"/>
      <c r="L11" s="142"/>
      <c r="M11" s="143"/>
    </row>
    <row r="12" spans="3:24" ht="30" customHeight="1" x14ac:dyDescent="0.35">
      <c r="F12" s="142"/>
      <c r="G12" s="143"/>
      <c r="H12" s="2"/>
      <c r="I12" s="2"/>
      <c r="J12" s="2"/>
      <c r="K12" s="2"/>
      <c r="L12" s="142"/>
      <c r="M12" s="143"/>
    </row>
    <row r="13" spans="3:24" ht="30" customHeight="1" x14ac:dyDescent="0.35">
      <c r="F13" s="142"/>
      <c r="G13" s="143"/>
      <c r="H13" s="2"/>
      <c r="I13" s="2"/>
      <c r="J13" s="2"/>
      <c r="K13" s="2"/>
      <c r="L13" s="142"/>
      <c r="M13" s="143"/>
    </row>
    <row r="14" spans="3:24" ht="30" customHeight="1" x14ac:dyDescent="0.35">
      <c r="F14" s="142"/>
      <c r="G14" s="143"/>
      <c r="H14" s="2"/>
      <c r="I14" s="2"/>
      <c r="J14" s="2"/>
      <c r="K14" s="2"/>
      <c r="L14" s="142"/>
      <c r="M14" s="143"/>
    </row>
    <row r="15" spans="3:24" ht="30" customHeight="1" x14ac:dyDescent="0.35">
      <c r="F15" s="142"/>
      <c r="G15" s="143"/>
      <c r="H15" s="2"/>
      <c r="I15" s="2"/>
      <c r="J15" s="2"/>
      <c r="K15" s="2"/>
      <c r="L15" s="142"/>
      <c r="M15" s="143"/>
    </row>
    <row r="16" spans="3:24" ht="30" customHeight="1" x14ac:dyDescent="0.35">
      <c r="F16" s="142"/>
      <c r="G16" s="143"/>
      <c r="H16" s="2"/>
      <c r="I16" s="2"/>
      <c r="J16" s="2"/>
      <c r="K16" s="2"/>
      <c r="L16" s="142"/>
      <c r="M16" s="143"/>
    </row>
    <row r="17" spans="6:13" ht="30" customHeight="1" x14ac:dyDescent="0.35">
      <c r="F17" s="142"/>
      <c r="G17" s="143"/>
      <c r="H17" s="2"/>
      <c r="I17" s="2"/>
      <c r="J17" s="2"/>
      <c r="K17" s="2"/>
      <c r="L17" s="142"/>
      <c r="M17" s="143"/>
    </row>
    <row r="18" spans="6:13" ht="30" customHeight="1" x14ac:dyDescent="0.35">
      <c r="F18" s="142"/>
      <c r="G18" s="143"/>
      <c r="H18" s="2"/>
      <c r="I18" s="2"/>
      <c r="J18" s="2"/>
      <c r="K18" s="2"/>
      <c r="L18" s="142"/>
      <c r="M18" s="143"/>
    </row>
    <row r="19" spans="6:13" ht="30" customHeight="1" x14ac:dyDescent="0.35">
      <c r="F19" s="142"/>
      <c r="G19" s="143"/>
      <c r="H19" s="2"/>
      <c r="I19" s="2"/>
      <c r="J19" s="2"/>
      <c r="K19" s="2"/>
      <c r="L19" s="142"/>
      <c r="M19" s="143"/>
    </row>
    <row r="20" spans="6:13" ht="30" customHeight="1" x14ac:dyDescent="0.35">
      <c r="F20" s="142"/>
      <c r="G20" s="143"/>
      <c r="H20" s="2"/>
      <c r="I20" s="2"/>
      <c r="J20" s="2"/>
      <c r="K20" s="2"/>
      <c r="L20" s="142"/>
      <c r="M20" s="143"/>
    </row>
    <row r="21" spans="6:13" ht="30" customHeight="1" x14ac:dyDescent="0.35">
      <c r="F21" s="142"/>
      <c r="G21" s="143"/>
      <c r="H21" s="2"/>
      <c r="I21" s="2"/>
      <c r="J21" s="2"/>
      <c r="K21" s="2"/>
      <c r="L21" s="142"/>
      <c r="M21" s="143"/>
    </row>
    <row r="22" spans="6:13" ht="30" customHeight="1" x14ac:dyDescent="0.35">
      <c r="F22" s="142"/>
      <c r="G22" s="143"/>
      <c r="H22" s="2"/>
      <c r="I22" s="2"/>
      <c r="J22" s="2"/>
      <c r="K22" s="2"/>
      <c r="L22" s="142"/>
      <c r="M22" s="143"/>
    </row>
    <row r="23" spans="6:13" ht="30" customHeight="1" x14ac:dyDescent="0.35">
      <c r="F23" s="142"/>
      <c r="G23" s="143"/>
      <c r="H23" s="2"/>
      <c r="I23" s="2"/>
      <c r="J23" s="2"/>
      <c r="K23" s="2"/>
      <c r="L23" s="142"/>
      <c r="M23" s="143"/>
    </row>
    <row r="24" spans="6:13" ht="30" customHeight="1" x14ac:dyDescent="0.35">
      <c r="F24" s="142"/>
      <c r="G24" s="143"/>
      <c r="H24" s="2"/>
      <c r="I24" s="2"/>
      <c r="J24" s="2"/>
      <c r="K24" s="2"/>
      <c r="L24" s="142"/>
      <c r="M24" s="143"/>
    </row>
    <row r="25" spans="6:13" ht="30" customHeight="1" x14ac:dyDescent="0.35">
      <c r="F25" s="142"/>
      <c r="G25" s="143"/>
      <c r="H25" s="2"/>
      <c r="I25" s="2"/>
      <c r="J25" s="2"/>
      <c r="K25" s="2"/>
      <c r="L25" s="142"/>
      <c r="M25" s="143"/>
    </row>
    <row r="26" spans="6:13" ht="30" customHeight="1" x14ac:dyDescent="0.35">
      <c r="F26" s="142"/>
      <c r="G26" s="143"/>
      <c r="H26" s="2"/>
      <c r="I26" s="2"/>
      <c r="J26" s="2"/>
      <c r="K26" s="2"/>
      <c r="L26" s="142"/>
      <c r="M26" s="143"/>
    </row>
    <row r="27" spans="6:13" ht="30" customHeight="1" x14ac:dyDescent="0.35">
      <c r="F27" s="142"/>
      <c r="G27" s="143"/>
      <c r="H27" s="2"/>
      <c r="I27" s="2"/>
      <c r="J27" s="2"/>
      <c r="K27" s="2"/>
      <c r="L27" s="142"/>
      <c r="M27" s="143"/>
    </row>
    <row r="28" spans="6:13" ht="30" customHeight="1" x14ac:dyDescent="0.35">
      <c r="F28" s="142"/>
      <c r="G28" s="143"/>
      <c r="H28" s="2"/>
      <c r="I28" s="2"/>
      <c r="J28" s="2"/>
      <c r="K28" s="2"/>
      <c r="L28" s="142"/>
      <c r="M28" s="143"/>
    </row>
    <row r="29" spans="6:13" ht="30" customHeight="1" x14ac:dyDescent="0.35">
      <c r="F29" s="142"/>
      <c r="G29" s="143"/>
      <c r="H29" s="2"/>
      <c r="I29" s="2"/>
      <c r="J29" s="2"/>
      <c r="K29" s="2"/>
      <c r="L29" s="142"/>
      <c r="M29" s="143"/>
    </row>
    <row r="30" spans="6:13" ht="30" customHeight="1" x14ac:dyDescent="0.35">
      <c r="F30" s="142"/>
      <c r="G30" s="143"/>
      <c r="H30" s="2"/>
      <c r="I30" s="2"/>
      <c r="J30" s="2"/>
      <c r="K30" s="2"/>
      <c r="L30" s="142"/>
      <c r="M30" s="143"/>
    </row>
    <row r="31" spans="6:13" ht="30" customHeight="1" x14ac:dyDescent="0.35">
      <c r="F31" s="142"/>
      <c r="G31" s="143"/>
      <c r="H31" s="2"/>
      <c r="I31" s="2"/>
      <c r="J31" s="2"/>
      <c r="K31" s="2"/>
      <c r="L31" s="142"/>
      <c r="M31" s="143"/>
    </row>
    <row r="32" spans="6:13" ht="30" customHeight="1" x14ac:dyDescent="0.35">
      <c r="F32" s="142"/>
      <c r="G32" s="143"/>
      <c r="H32" s="2"/>
      <c r="I32" s="2"/>
      <c r="J32" s="2"/>
      <c r="K32" s="2"/>
      <c r="L32" s="142"/>
      <c r="M32" s="143"/>
    </row>
    <row r="33" spans="6:13" ht="30" customHeight="1" x14ac:dyDescent="0.35">
      <c r="F33" s="144"/>
      <c r="G33" s="145"/>
      <c r="H33" s="2"/>
      <c r="I33" s="2"/>
      <c r="J33" s="2"/>
      <c r="K33" s="2"/>
      <c r="L33" s="144"/>
      <c r="M33" s="145"/>
    </row>
    <row r="34" spans="6:13" ht="30" customHeight="1" x14ac:dyDescent="0.35">
      <c r="F34" s="144"/>
      <c r="G34" s="145"/>
      <c r="H34" s="2"/>
      <c r="I34" s="2"/>
      <c r="J34" s="2"/>
      <c r="K34" s="2"/>
      <c r="L34" s="144"/>
      <c r="M34" s="145"/>
    </row>
    <row r="35" spans="6:13" ht="30" customHeight="1" x14ac:dyDescent="0.35">
      <c r="F35" s="144"/>
      <c r="G35" s="145"/>
      <c r="H35" s="2"/>
      <c r="I35" s="2"/>
      <c r="J35" s="2"/>
      <c r="K35" s="2"/>
      <c r="L35" s="144"/>
      <c r="M35" s="145"/>
    </row>
    <row r="36" spans="6:13" ht="30" customHeight="1" x14ac:dyDescent="0.35">
      <c r="F36" s="144"/>
      <c r="G36" s="145"/>
      <c r="H36" s="2"/>
      <c r="I36" s="2"/>
      <c r="J36" s="2"/>
      <c r="K36" s="2"/>
      <c r="L36" s="144"/>
      <c r="M36" s="145"/>
    </row>
    <row r="37" spans="6:13" ht="30" customHeight="1" x14ac:dyDescent="0.35">
      <c r="F37" s="144"/>
      <c r="G37" s="145"/>
      <c r="H37" s="2"/>
      <c r="I37" s="2"/>
      <c r="J37" s="2"/>
      <c r="K37" s="2"/>
      <c r="L37" s="144"/>
      <c r="M37" s="145"/>
    </row>
    <row r="38" spans="6:13" ht="30" customHeight="1" x14ac:dyDescent="0.35">
      <c r="F38" s="144"/>
      <c r="G38" s="145"/>
      <c r="H38" s="2"/>
      <c r="I38" s="2"/>
      <c r="J38" s="2"/>
      <c r="K38" s="2"/>
      <c r="L38" s="144"/>
      <c r="M38" s="145"/>
    </row>
    <row r="39" spans="6:13" ht="30" customHeight="1" x14ac:dyDescent="0.35">
      <c r="F39" s="144"/>
      <c r="G39" s="145"/>
      <c r="H39" s="2"/>
      <c r="I39" s="2"/>
      <c r="J39" s="2"/>
      <c r="K39" s="2"/>
      <c r="L39" s="144"/>
      <c r="M39" s="145"/>
    </row>
    <row r="40" spans="6:13" ht="30" customHeight="1" x14ac:dyDescent="0.35">
      <c r="F40" s="144"/>
      <c r="G40" s="145"/>
      <c r="H40" s="2"/>
      <c r="I40" s="2"/>
      <c r="J40" s="2"/>
      <c r="K40" s="2"/>
      <c r="L40" s="144"/>
      <c r="M40" s="145"/>
    </row>
    <row r="41" spans="6:13" x14ac:dyDescent="0.35">
      <c r="F41" s="144"/>
      <c r="G41" s="145"/>
      <c r="H41" s="2"/>
      <c r="I41" s="2"/>
      <c r="J41" s="2"/>
      <c r="K41" s="2"/>
      <c r="L41" s="144"/>
      <c r="M41" s="145"/>
    </row>
    <row r="42" spans="6:13" x14ac:dyDescent="0.35">
      <c r="F42" s="144"/>
      <c r="G42" s="145"/>
      <c r="H42" s="2"/>
      <c r="I42" s="2"/>
      <c r="J42" s="2"/>
      <c r="K42" s="2"/>
      <c r="L42" s="144"/>
      <c r="M42" s="145"/>
    </row>
    <row r="43" spans="6:13" x14ac:dyDescent="0.35">
      <c r="F43" s="144"/>
      <c r="G43" s="145"/>
      <c r="H43" s="2"/>
      <c r="I43" s="2"/>
      <c r="J43" s="2"/>
      <c r="K43" s="2"/>
      <c r="L43" s="144"/>
      <c r="M43" s="145"/>
    </row>
    <row r="44" spans="6:13" x14ac:dyDescent="0.35">
      <c r="F44" s="144"/>
      <c r="G44" s="145"/>
      <c r="H44" s="2"/>
      <c r="I44" s="2"/>
      <c r="J44" s="2"/>
      <c r="K44" s="2"/>
      <c r="L44" s="144"/>
      <c r="M44" s="145"/>
    </row>
    <row r="45" spans="6:13" x14ac:dyDescent="0.35">
      <c r="F45" s="144"/>
      <c r="G45" s="145"/>
      <c r="H45" s="2"/>
      <c r="I45" s="2"/>
      <c r="J45" s="2"/>
      <c r="K45" s="2"/>
      <c r="L45" s="144"/>
      <c r="M45" s="145"/>
    </row>
    <row r="46" spans="6:13" x14ac:dyDescent="0.35">
      <c r="F46" s="146"/>
      <c r="G46" s="145"/>
      <c r="L46" s="146"/>
      <c r="M46" s="145"/>
    </row>
    <row r="47" spans="6:13" x14ac:dyDescent="0.35">
      <c r="F47" s="146"/>
      <c r="G47" s="145"/>
      <c r="L47" s="146"/>
      <c r="M47" s="145"/>
    </row>
    <row r="48" spans="6:13" x14ac:dyDescent="0.35">
      <c r="F48" s="146"/>
      <c r="G48" s="145"/>
      <c r="L48" s="146"/>
      <c r="M48" s="145"/>
    </row>
    <row r="49" spans="6:13" x14ac:dyDescent="0.35">
      <c r="F49" s="146"/>
      <c r="G49" s="145"/>
      <c r="L49" s="146"/>
      <c r="M49" s="145"/>
    </row>
    <row r="50" spans="6:13" x14ac:dyDescent="0.35">
      <c r="F50" s="146"/>
      <c r="G50" s="145"/>
      <c r="L50" s="146"/>
      <c r="M50" s="145"/>
    </row>
    <row r="51" spans="6:13" x14ac:dyDescent="0.35">
      <c r="F51" s="146"/>
      <c r="G51" s="145"/>
      <c r="L51" s="146"/>
      <c r="M51" s="145"/>
    </row>
    <row r="52" spans="6:13" x14ac:dyDescent="0.35">
      <c r="F52" s="146"/>
      <c r="G52" s="145"/>
      <c r="L52" s="146"/>
      <c r="M52" s="145"/>
    </row>
    <row r="53" spans="6:13" x14ac:dyDescent="0.35">
      <c r="F53" s="146"/>
      <c r="G53" s="145"/>
      <c r="L53" s="146"/>
      <c r="M53" s="145"/>
    </row>
    <row r="54" spans="6:13" x14ac:dyDescent="0.35">
      <c r="F54" s="146"/>
      <c r="G54" s="145"/>
      <c r="L54" s="146"/>
      <c r="M54" s="145"/>
    </row>
    <row r="55" spans="6:13" x14ac:dyDescent="0.35">
      <c r="F55" s="146"/>
      <c r="G55" s="145"/>
      <c r="L55" s="146"/>
      <c r="M55" s="145"/>
    </row>
    <row r="56" spans="6:13" x14ac:dyDescent="0.35">
      <c r="F56" s="146"/>
      <c r="G56" s="145"/>
      <c r="L56" s="146"/>
      <c r="M56" s="145"/>
    </row>
    <row r="57" spans="6:13" x14ac:dyDescent="0.35">
      <c r="F57" s="146"/>
      <c r="G57" s="145"/>
      <c r="L57" s="146"/>
      <c r="M57" s="145"/>
    </row>
    <row r="58" spans="6:13" x14ac:dyDescent="0.35">
      <c r="F58" s="146"/>
      <c r="G58" s="145"/>
      <c r="L58" s="146"/>
      <c r="M58" s="145"/>
    </row>
    <row r="59" spans="6:13" x14ac:dyDescent="0.35">
      <c r="F59" s="146"/>
      <c r="G59" s="145"/>
      <c r="L59" s="146"/>
      <c r="M59" s="145"/>
    </row>
    <row r="60" spans="6:13" x14ac:dyDescent="0.35">
      <c r="F60" s="146"/>
      <c r="G60" s="145"/>
      <c r="L60" s="146"/>
      <c r="M60" s="145"/>
    </row>
    <row r="61" spans="6:13" x14ac:dyDescent="0.35">
      <c r="F61" s="146"/>
      <c r="G61" s="145"/>
      <c r="L61" s="146"/>
      <c r="M61" s="145"/>
    </row>
    <row r="62" spans="6:13" x14ac:dyDescent="0.35">
      <c r="F62" s="146"/>
      <c r="G62" s="145"/>
      <c r="L62" s="146"/>
      <c r="M62" s="145"/>
    </row>
    <row r="63" spans="6:13" x14ac:dyDescent="0.35">
      <c r="F63" s="146"/>
      <c r="G63" s="145"/>
      <c r="L63" s="146"/>
      <c r="M63" s="145"/>
    </row>
    <row r="64" spans="6:13" x14ac:dyDescent="0.35">
      <c r="F64" s="146"/>
      <c r="G64" s="145"/>
      <c r="L64" s="146"/>
      <c r="M64" s="145"/>
    </row>
    <row r="65" spans="6:13" x14ac:dyDescent="0.35">
      <c r="F65" s="146"/>
      <c r="G65" s="145"/>
      <c r="L65" s="146"/>
      <c r="M65" s="145"/>
    </row>
    <row r="66" spans="6:13" x14ac:dyDescent="0.35">
      <c r="F66" s="146"/>
      <c r="G66" s="145"/>
      <c r="L66" s="146"/>
      <c r="M66" s="145"/>
    </row>
    <row r="67" spans="6:13" x14ac:dyDescent="0.35">
      <c r="F67" s="146"/>
      <c r="G67" s="145"/>
      <c r="L67" s="146"/>
      <c r="M67" s="145"/>
    </row>
    <row r="68" spans="6:13" x14ac:dyDescent="0.35">
      <c r="F68" s="146"/>
      <c r="G68" s="145"/>
      <c r="L68" s="146"/>
      <c r="M68" s="145"/>
    </row>
    <row r="69" spans="6:13" x14ac:dyDescent="0.35">
      <c r="F69" s="146"/>
      <c r="G69" s="145"/>
      <c r="L69" s="146"/>
      <c r="M69" s="145"/>
    </row>
    <row r="70" spans="6:13" x14ac:dyDescent="0.35">
      <c r="F70" s="146"/>
      <c r="G70" s="145"/>
      <c r="L70" s="146"/>
      <c r="M70" s="145"/>
    </row>
    <row r="71" spans="6:13" x14ac:dyDescent="0.35">
      <c r="F71" s="146"/>
      <c r="G71" s="145"/>
      <c r="L71" s="146"/>
      <c r="M71" s="145"/>
    </row>
    <row r="72" spans="6:13" x14ac:dyDescent="0.35">
      <c r="F72" s="146"/>
      <c r="G72" s="145"/>
      <c r="L72" s="146"/>
      <c r="M72" s="145"/>
    </row>
    <row r="73" spans="6:13" x14ac:dyDescent="0.35">
      <c r="F73" s="146"/>
      <c r="G73" s="145"/>
      <c r="L73" s="146"/>
      <c r="M73" s="145"/>
    </row>
    <row r="74" spans="6:13" x14ac:dyDescent="0.35">
      <c r="F74" s="146"/>
      <c r="G74" s="145"/>
      <c r="L74" s="146"/>
      <c r="M74" s="145"/>
    </row>
    <row r="75" spans="6:13" x14ac:dyDescent="0.35">
      <c r="F75" s="146"/>
      <c r="G75" s="145"/>
      <c r="L75" s="146"/>
      <c r="M75" s="145"/>
    </row>
    <row r="76" spans="6:13" x14ac:dyDescent="0.35">
      <c r="F76" s="146"/>
      <c r="G76" s="145"/>
      <c r="L76" s="146"/>
      <c r="M76" s="145"/>
    </row>
    <row r="77" spans="6:13" x14ac:dyDescent="0.35">
      <c r="F77" s="146"/>
      <c r="G77" s="145"/>
      <c r="L77" s="146"/>
      <c r="M77" s="145"/>
    </row>
    <row r="78" spans="6:13" x14ac:dyDescent="0.35">
      <c r="F78" s="146"/>
      <c r="G78" s="145"/>
      <c r="L78" s="146"/>
      <c r="M78" s="145"/>
    </row>
    <row r="79" spans="6:13" x14ac:dyDescent="0.35">
      <c r="F79" s="146"/>
      <c r="G79" s="145"/>
      <c r="L79" s="146"/>
      <c r="M79" s="145"/>
    </row>
    <row r="80" spans="6:13" x14ac:dyDescent="0.35">
      <c r="F80" s="146"/>
      <c r="G80" s="145"/>
      <c r="L80" s="146"/>
      <c r="M80" s="145"/>
    </row>
    <row r="81" spans="6:13" x14ac:dyDescent="0.35">
      <c r="F81" s="146"/>
      <c r="G81" s="145"/>
      <c r="L81" s="146"/>
      <c r="M81" s="145"/>
    </row>
    <row r="82" spans="6:13" x14ac:dyDescent="0.35">
      <c r="F82" s="146"/>
      <c r="G82" s="145"/>
      <c r="L82" s="146"/>
      <c r="M82" s="145"/>
    </row>
    <row r="83" spans="6:13" x14ac:dyDescent="0.35">
      <c r="F83" s="146"/>
      <c r="G83" s="145"/>
      <c r="L83" s="146"/>
      <c r="M83" s="145"/>
    </row>
    <row r="84" spans="6:13" x14ac:dyDescent="0.35">
      <c r="F84" s="146"/>
      <c r="G84" s="145"/>
      <c r="L84" s="146"/>
      <c r="M84" s="145"/>
    </row>
    <row r="85" spans="6:13" x14ac:dyDescent="0.35">
      <c r="F85" s="146"/>
      <c r="G85" s="145"/>
      <c r="L85" s="146"/>
      <c r="M85" s="145"/>
    </row>
    <row r="86" spans="6:13" x14ac:dyDescent="0.35">
      <c r="F86" s="146"/>
      <c r="G86" s="145"/>
      <c r="L86" s="146"/>
      <c r="M86" s="145"/>
    </row>
    <row r="87" spans="6:13" x14ac:dyDescent="0.35">
      <c r="F87" s="146"/>
      <c r="G87" s="145"/>
      <c r="L87" s="146"/>
      <c r="M87" s="145"/>
    </row>
    <row r="88" spans="6:13" x14ac:dyDescent="0.35">
      <c r="F88" s="146"/>
      <c r="G88" s="145"/>
      <c r="L88" s="146"/>
      <c r="M88" s="145"/>
    </row>
    <row r="89" spans="6:13" x14ac:dyDescent="0.35">
      <c r="F89" s="146"/>
      <c r="G89" s="145"/>
      <c r="L89" s="146"/>
      <c r="M89" s="145"/>
    </row>
    <row r="90" spans="6:13" x14ac:dyDescent="0.35">
      <c r="F90" s="146"/>
      <c r="G90" s="145"/>
      <c r="L90" s="146"/>
      <c r="M90" s="145"/>
    </row>
    <row r="91" spans="6:13" x14ac:dyDescent="0.35">
      <c r="F91" s="146"/>
      <c r="G91" s="145"/>
      <c r="L91" s="146"/>
      <c r="M91" s="145"/>
    </row>
    <row r="92" spans="6:13" x14ac:dyDescent="0.35">
      <c r="F92" s="146"/>
      <c r="G92" s="145"/>
      <c r="L92" s="146"/>
      <c r="M92" s="145"/>
    </row>
    <row r="93" spans="6:13" x14ac:dyDescent="0.35">
      <c r="F93" s="146"/>
      <c r="G93" s="145"/>
      <c r="L93" s="146"/>
      <c r="M93" s="145"/>
    </row>
    <row r="94" spans="6:13" x14ac:dyDescent="0.35">
      <c r="F94" s="146"/>
      <c r="G94" s="145"/>
      <c r="L94" s="146"/>
      <c r="M94" s="145"/>
    </row>
    <row r="95" spans="6:13" x14ac:dyDescent="0.35">
      <c r="F95" s="146"/>
      <c r="G95" s="145"/>
      <c r="L95" s="146"/>
      <c r="M95" s="145"/>
    </row>
    <row r="96" spans="6:13" x14ac:dyDescent="0.35">
      <c r="F96" s="146"/>
      <c r="G96" s="145"/>
      <c r="L96" s="146"/>
      <c r="M96" s="145"/>
    </row>
    <row r="97" spans="6:13" x14ac:dyDescent="0.35">
      <c r="F97" s="146"/>
      <c r="G97" s="145"/>
      <c r="L97" s="146"/>
      <c r="M97" s="145"/>
    </row>
    <row r="98" spans="6:13" x14ac:dyDescent="0.35">
      <c r="F98" s="146"/>
      <c r="G98" s="145"/>
      <c r="L98" s="146"/>
      <c r="M98" s="145"/>
    </row>
    <row r="99" spans="6:13" x14ac:dyDescent="0.35">
      <c r="F99" s="146"/>
      <c r="G99" s="145"/>
      <c r="L99" s="146"/>
      <c r="M99" s="145"/>
    </row>
    <row r="100" spans="6:13" x14ac:dyDescent="0.35">
      <c r="F100" s="146"/>
      <c r="G100" s="145"/>
      <c r="L100" s="146"/>
      <c r="M100" s="145"/>
    </row>
    <row r="101" spans="6:13" x14ac:dyDescent="0.35">
      <c r="F101" s="146"/>
      <c r="G101" s="145"/>
      <c r="L101" s="146"/>
      <c r="M101" s="145"/>
    </row>
    <row r="102" spans="6:13" x14ac:dyDescent="0.35">
      <c r="F102" s="146"/>
      <c r="G102" s="145"/>
      <c r="L102" s="146"/>
      <c r="M102" s="145"/>
    </row>
    <row r="103" spans="6:13" x14ac:dyDescent="0.35">
      <c r="F103" s="146"/>
      <c r="G103" s="145"/>
      <c r="L103" s="146"/>
      <c r="M103" s="145"/>
    </row>
    <row r="104" spans="6:13" x14ac:dyDescent="0.35">
      <c r="F104" s="146"/>
      <c r="G104" s="145"/>
      <c r="L104" s="146"/>
      <c r="M104" s="145"/>
    </row>
    <row r="105" spans="6:13" x14ac:dyDescent="0.35">
      <c r="F105" s="146"/>
      <c r="G105" s="145"/>
      <c r="L105" s="146"/>
      <c r="M105" s="145"/>
    </row>
    <row r="106" spans="6:13" x14ac:dyDescent="0.35">
      <c r="F106" s="146"/>
      <c r="G106" s="145"/>
      <c r="L106" s="146"/>
      <c r="M106" s="145"/>
    </row>
    <row r="107" spans="6:13" x14ac:dyDescent="0.35">
      <c r="F107" s="146"/>
      <c r="G107" s="145"/>
      <c r="L107" s="146"/>
      <c r="M107" s="145"/>
    </row>
    <row r="108" spans="6:13" x14ac:dyDescent="0.35">
      <c r="F108" s="146"/>
      <c r="G108" s="145"/>
      <c r="L108" s="146"/>
      <c r="M108" s="145"/>
    </row>
    <row r="109" spans="6:13" x14ac:dyDescent="0.35">
      <c r="F109" s="146"/>
      <c r="G109" s="145"/>
      <c r="L109" s="146"/>
      <c r="M109" s="145"/>
    </row>
    <row r="110" spans="6:13" x14ac:dyDescent="0.35">
      <c r="F110" s="146"/>
      <c r="G110" s="145"/>
      <c r="L110" s="146"/>
      <c r="M110" s="145"/>
    </row>
    <row r="111" spans="6:13" x14ac:dyDescent="0.35">
      <c r="F111" s="146"/>
      <c r="G111" s="145"/>
      <c r="L111" s="146"/>
      <c r="M111" s="145"/>
    </row>
    <row r="112" spans="6:13" x14ac:dyDescent="0.35">
      <c r="F112" s="146"/>
      <c r="G112" s="145"/>
      <c r="L112" s="146"/>
      <c r="M112" s="145"/>
    </row>
    <row r="113" spans="6:13" x14ac:dyDescent="0.35">
      <c r="F113" s="146"/>
      <c r="G113" s="145"/>
      <c r="L113" s="146"/>
      <c r="M113" s="145"/>
    </row>
    <row r="114" spans="6:13" x14ac:dyDescent="0.35">
      <c r="F114" s="146"/>
      <c r="G114" s="145"/>
      <c r="L114" s="146"/>
      <c r="M114" s="145"/>
    </row>
    <row r="115" spans="6:13" x14ac:dyDescent="0.35">
      <c r="F115" s="146"/>
      <c r="G115" s="145"/>
      <c r="L115" s="146"/>
      <c r="M115" s="145"/>
    </row>
    <row r="116" spans="6:13" x14ac:dyDescent="0.35">
      <c r="F116" s="146"/>
      <c r="G116" s="145"/>
      <c r="L116" s="146"/>
      <c r="M116" s="145"/>
    </row>
    <row r="117" spans="6:13" x14ac:dyDescent="0.35">
      <c r="F117" s="146"/>
      <c r="G117" s="145"/>
      <c r="L117" s="146"/>
      <c r="M117" s="145"/>
    </row>
    <row r="118" spans="6:13" x14ac:dyDescent="0.35">
      <c r="F118" s="146"/>
      <c r="G118" s="145"/>
      <c r="L118" s="146"/>
      <c r="M118" s="145"/>
    </row>
    <row r="119" spans="6:13" x14ac:dyDescent="0.35">
      <c r="F119" s="146"/>
      <c r="G119" s="145"/>
      <c r="L119" s="146"/>
      <c r="M119" s="145"/>
    </row>
    <row r="120" spans="6:13" x14ac:dyDescent="0.35">
      <c r="F120" s="146"/>
      <c r="G120" s="145"/>
      <c r="L120" s="146"/>
      <c r="M120" s="145"/>
    </row>
    <row r="121" spans="6:13" x14ac:dyDescent="0.35">
      <c r="F121" s="146"/>
      <c r="G121" s="145"/>
      <c r="L121" s="146"/>
      <c r="M121" s="145"/>
    </row>
    <row r="122" spans="6:13" x14ac:dyDescent="0.35">
      <c r="F122" s="146"/>
      <c r="G122" s="145"/>
      <c r="L122" s="146"/>
      <c r="M122" s="145"/>
    </row>
    <row r="123" spans="6:13" x14ac:dyDescent="0.35">
      <c r="F123" s="146"/>
      <c r="G123" s="145"/>
      <c r="L123" s="146"/>
      <c r="M123" s="145"/>
    </row>
    <row r="124" spans="6:13" x14ac:dyDescent="0.35">
      <c r="F124" s="146"/>
      <c r="G124" s="145"/>
      <c r="L124" s="146"/>
      <c r="M124" s="145"/>
    </row>
    <row r="125" spans="6:13" x14ac:dyDescent="0.35">
      <c r="F125" s="146"/>
      <c r="G125" s="145"/>
      <c r="L125" s="146"/>
      <c r="M125" s="145"/>
    </row>
    <row r="126" spans="6:13" x14ac:dyDescent="0.35">
      <c r="F126" s="146"/>
      <c r="G126" s="145"/>
      <c r="L126" s="146"/>
      <c r="M126" s="145"/>
    </row>
    <row r="127" spans="6:13" x14ac:dyDescent="0.35">
      <c r="F127" s="146"/>
      <c r="G127" s="145"/>
      <c r="L127" s="146"/>
      <c r="M127" s="145"/>
    </row>
    <row r="128" spans="6:13" x14ac:dyDescent="0.35">
      <c r="F128" s="146"/>
      <c r="G128" s="145"/>
      <c r="L128" s="146"/>
      <c r="M128" s="145"/>
    </row>
    <row r="129" spans="6:13" x14ac:dyDescent="0.35">
      <c r="F129" s="146"/>
      <c r="G129" s="145"/>
      <c r="L129" s="146"/>
      <c r="M129" s="145"/>
    </row>
    <row r="130" spans="6:13" x14ac:dyDescent="0.35">
      <c r="F130" s="146"/>
      <c r="G130" s="145"/>
      <c r="L130" s="146"/>
      <c r="M130" s="145"/>
    </row>
    <row r="131" spans="6:13" x14ac:dyDescent="0.35">
      <c r="F131" s="146"/>
      <c r="G131" s="145"/>
      <c r="L131" s="146"/>
      <c r="M131" s="145"/>
    </row>
    <row r="132" spans="6:13" x14ac:dyDescent="0.35">
      <c r="F132" s="146"/>
      <c r="G132" s="145"/>
      <c r="L132" s="146"/>
      <c r="M132" s="145"/>
    </row>
    <row r="133" spans="6:13" x14ac:dyDescent="0.35">
      <c r="F133" s="146"/>
      <c r="G133" s="145"/>
      <c r="L133" s="146"/>
      <c r="M133" s="145"/>
    </row>
    <row r="134" spans="6:13" x14ac:dyDescent="0.35">
      <c r="F134" s="146"/>
      <c r="G134" s="145"/>
      <c r="L134" s="146"/>
      <c r="M134" s="145"/>
    </row>
    <row r="135" spans="6:13" x14ac:dyDescent="0.35">
      <c r="F135" s="146"/>
      <c r="G135" s="145"/>
      <c r="L135" s="146"/>
      <c r="M135" s="145"/>
    </row>
    <row r="136" spans="6:13" x14ac:dyDescent="0.35">
      <c r="F136" s="146"/>
      <c r="G136" s="145"/>
      <c r="L136" s="146"/>
      <c r="M136" s="145"/>
    </row>
    <row r="137" spans="6:13" x14ac:dyDescent="0.35">
      <c r="F137" s="146"/>
      <c r="G137" s="145"/>
      <c r="L137" s="146"/>
      <c r="M137" s="145"/>
    </row>
    <row r="138" spans="6:13" x14ac:dyDescent="0.35">
      <c r="F138" s="146"/>
      <c r="G138" s="145"/>
      <c r="L138" s="146"/>
      <c r="M138" s="145"/>
    </row>
    <row r="139" spans="6:13" x14ac:dyDescent="0.35">
      <c r="F139" s="146"/>
      <c r="G139" s="145"/>
      <c r="L139" s="146"/>
      <c r="M139" s="145"/>
    </row>
    <row r="140" spans="6:13" x14ac:dyDescent="0.35">
      <c r="F140" s="146"/>
      <c r="G140" s="145"/>
      <c r="L140" s="146"/>
      <c r="M140" s="145"/>
    </row>
    <row r="141" spans="6:13" x14ac:dyDescent="0.35">
      <c r="F141" s="146"/>
      <c r="G141" s="145"/>
      <c r="L141" s="146"/>
      <c r="M141" s="145"/>
    </row>
    <row r="142" spans="6:13" x14ac:dyDescent="0.35">
      <c r="F142" s="146"/>
      <c r="G142" s="145"/>
      <c r="L142" s="146"/>
      <c r="M142" s="145"/>
    </row>
    <row r="143" spans="6:13" x14ac:dyDescent="0.35">
      <c r="F143" s="146"/>
      <c r="G143" s="145"/>
      <c r="L143" s="146"/>
      <c r="M143" s="145"/>
    </row>
    <row r="144" spans="6:13" x14ac:dyDescent="0.35">
      <c r="F144" s="146"/>
      <c r="G144" s="145"/>
      <c r="L144" s="146"/>
      <c r="M144" s="145"/>
    </row>
    <row r="145" spans="6:13" x14ac:dyDescent="0.35">
      <c r="F145" s="146"/>
      <c r="G145" s="145"/>
      <c r="L145" s="146"/>
      <c r="M145" s="145"/>
    </row>
    <row r="146" spans="6:13" x14ac:dyDescent="0.35">
      <c r="F146" s="146"/>
      <c r="G146" s="145"/>
      <c r="L146" s="146"/>
      <c r="M146" s="145"/>
    </row>
    <row r="147" spans="6:13" x14ac:dyDescent="0.35">
      <c r="F147" s="146"/>
      <c r="G147" s="145"/>
      <c r="L147" s="146"/>
      <c r="M147" s="145"/>
    </row>
    <row r="148" spans="6:13" x14ac:dyDescent="0.35">
      <c r="F148" s="146"/>
      <c r="G148" s="145"/>
      <c r="L148" s="146"/>
      <c r="M148" s="145"/>
    </row>
    <row r="149" spans="6:13" x14ac:dyDescent="0.35">
      <c r="F149" s="146"/>
      <c r="G149" s="145"/>
      <c r="L149" s="146"/>
      <c r="M149" s="145"/>
    </row>
    <row r="150" spans="6:13" x14ac:dyDescent="0.35">
      <c r="F150" s="146"/>
      <c r="G150" s="145"/>
      <c r="L150" s="146"/>
      <c r="M150" s="145"/>
    </row>
    <row r="151" spans="6:13" x14ac:dyDescent="0.35">
      <c r="F151" s="146"/>
      <c r="G151" s="145"/>
      <c r="L151" s="146"/>
      <c r="M151" s="145"/>
    </row>
    <row r="152" spans="6:13" x14ac:dyDescent="0.35">
      <c r="F152" s="146"/>
      <c r="G152" s="145"/>
      <c r="L152" s="146"/>
      <c r="M152" s="145"/>
    </row>
    <row r="153" spans="6:13" x14ac:dyDescent="0.35">
      <c r="F153" s="146"/>
      <c r="G153" s="145"/>
      <c r="L153" s="146"/>
      <c r="M153" s="145"/>
    </row>
    <row r="154" spans="6:13" x14ac:dyDescent="0.35">
      <c r="F154" s="146"/>
      <c r="G154" s="145"/>
      <c r="L154" s="146"/>
      <c r="M154" s="145"/>
    </row>
    <row r="155" spans="6:13" x14ac:dyDescent="0.35">
      <c r="F155" s="146"/>
      <c r="G155" s="145"/>
      <c r="L155" s="146"/>
      <c r="M155" s="145"/>
    </row>
    <row r="156" spans="6:13" x14ac:dyDescent="0.35">
      <c r="F156" s="146"/>
      <c r="G156" s="145"/>
      <c r="L156" s="146"/>
      <c r="M156" s="145"/>
    </row>
    <row r="157" spans="6:13" x14ac:dyDescent="0.35">
      <c r="F157" s="146"/>
      <c r="G157" s="145"/>
      <c r="L157" s="146"/>
      <c r="M157" s="145"/>
    </row>
    <row r="158" spans="6:13" x14ac:dyDescent="0.35">
      <c r="F158" s="146"/>
      <c r="G158" s="145"/>
      <c r="L158" s="146"/>
      <c r="M158" s="145"/>
    </row>
    <row r="159" spans="6:13" x14ac:dyDescent="0.35">
      <c r="F159" s="146"/>
      <c r="G159" s="145"/>
      <c r="L159" s="146"/>
      <c r="M159" s="145"/>
    </row>
    <row r="160" spans="6:13" x14ac:dyDescent="0.35">
      <c r="F160" s="146"/>
      <c r="G160" s="145"/>
      <c r="L160" s="146"/>
      <c r="M160" s="145"/>
    </row>
    <row r="161" spans="6:13" x14ac:dyDescent="0.35">
      <c r="F161" s="146"/>
      <c r="G161" s="145"/>
      <c r="L161" s="146"/>
      <c r="M161" s="145"/>
    </row>
    <row r="162" spans="6:13" x14ac:dyDescent="0.35">
      <c r="F162" s="146"/>
      <c r="G162" s="145"/>
      <c r="L162" s="146"/>
      <c r="M162" s="145"/>
    </row>
    <row r="163" spans="6:13" x14ac:dyDescent="0.35">
      <c r="F163" s="146"/>
      <c r="G163" s="145"/>
      <c r="L163" s="146"/>
      <c r="M163" s="145"/>
    </row>
    <row r="164" spans="6:13" x14ac:dyDescent="0.35">
      <c r="F164" s="146"/>
      <c r="G164" s="145"/>
      <c r="L164" s="146"/>
      <c r="M164" s="145"/>
    </row>
    <row r="165" spans="6:13" x14ac:dyDescent="0.35">
      <c r="F165" s="146"/>
      <c r="G165" s="145"/>
      <c r="L165" s="146"/>
      <c r="M165" s="145"/>
    </row>
    <row r="166" spans="6:13" x14ac:dyDescent="0.35">
      <c r="F166" s="146"/>
      <c r="G166" s="145"/>
      <c r="L166" s="146"/>
      <c r="M166" s="145"/>
    </row>
    <row r="167" spans="6:13" x14ac:dyDescent="0.35">
      <c r="F167" s="146"/>
      <c r="G167" s="145"/>
      <c r="L167" s="146"/>
      <c r="M167" s="145"/>
    </row>
    <row r="168" spans="6:13" x14ac:dyDescent="0.35">
      <c r="F168" s="146"/>
      <c r="G168" s="145"/>
      <c r="L168" s="146"/>
      <c r="M168" s="145"/>
    </row>
    <row r="169" spans="6:13" x14ac:dyDescent="0.35">
      <c r="F169" s="146"/>
      <c r="G169" s="145"/>
      <c r="L169" s="146"/>
      <c r="M169" s="145"/>
    </row>
    <row r="170" spans="6:13" x14ac:dyDescent="0.35">
      <c r="F170" s="146"/>
      <c r="G170" s="145"/>
      <c r="L170" s="146"/>
      <c r="M170" s="145"/>
    </row>
    <row r="171" spans="6:13" x14ac:dyDescent="0.35">
      <c r="F171" s="146"/>
      <c r="G171" s="145"/>
      <c r="L171" s="146"/>
      <c r="M171" s="145"/>
    </row>
    <row r="172" spans="6:13" x14ac:dyDescent="0.35">
      <c r="F172" s="146"/>
      <c r="G172" s="145"/>
      <c r="L172" s="146"/>
      <c r="M172" s="145"/>
    </row>
    <row r="173" spans="6:13" x14ac:dyDescent="0.35">
      <c r="F173" s="146"/>
      <c r="G173" s="145"/>
      <c r="L173" s="146"/>
      <c r="M173" s="145"/>
    </row>
    <row r="174" spans="6:13" x14ac:dyDescent="0.35">
      <c r="F174" s="146"/>
      <c r="G174" s="145"/>
      <c r="L174" s="146"/>
      <c r="M174" s="145"/>
    </row>
    <row r="175" spans="6:13" x14ac:dyDescent="0.35">
      <c r="F175" s="146"/>
      <c r="G175" s="145"/>
      <c r="L175" s="146"/>
      <c r="M175" s="145"/>
    </row>
    <row r="176" spans="6:13" x14ac:dyDescent="0.35">
      <c r="F176" s="146"/>
      <c r="G176" s="145"/>
      <c r="L176" s="146"/>
      <c r="M176" s="145"/>
    </row>
    <row r="177" spans="6:13" x14ac:dyDescent="0.35">
      <c r="F177" s="146"/>
      <c r="G177" s="145"/>
      <c r="L177" s="146"/>
      <c r="M177" s="145"/>
    </row>
    <row r="178" spans="6:13" x14ac:dyDescent="0.35">
      <c r="F178" s="146"/>
      <c r="G178" s="145"/>
      <c r="L178" s="146"/>
      <c r="M178" s="145"/>
    </row>
    <row r="179" spans="6:13" x14ac:dyDescent="0.35">
      <c r="F179" s="146"/>
      <c r="G179" s="145"/>
      <c r="L179" s="146"/>
      <c r="M179" s="145"/>
    </row>
    <row r="180" spans="6:13" x14ac:dyDescent="0.35">
      <c r="F180" s="146"/>
      <c r="G180" s="145"/>
      <c r="L180" s="146"/>
      <c r="M180" s="145"/>
    </row>
    <row r="181" spans="6:13" x14ac:dyDescent="0.35">
      <c r="F181" s="146"/>
      <c r="G181" s="145"/>
      <c r="L181" s="146"/>
      <c r="M181" s="145"/>
    </row>
    <row r="182" spans="6:13" x14ac:dyDescent="0.35">
      <c r="F182" s="146"/>
      <c r="G182" s="145"/>
      <c r="L182" s="146"/>
      <c r="M182" s="145"/>
    </row>
    <row r="183" spans="6:13" x14ac:dyDescent="0.35">
      <c r="F183" s="146"/>
      <c r="G183" s="145"/>
      <c r="L183" s="146"/>
      <c r="M183" s="145"/>
    </row>
    <row r="184" spans="6:13" x14ac:dyDescent="0.35">
      <c r="F184" s="146"/>
      <c r="G184" s="145"/>
      <c r="L184" s="146"/>
      <c r="M184" s="145"/>
    </row>
    <row r="185" spans="6:13" x14ac:dyDescent="0.35">
      <c r="F185" s="146"/>
      <c r="G185" s="145"/>
      <c r="L185" s="146"/>
      <c r="M185" s="145"/>
    </row>
    <row r="186" spans="6:13" x14ac:dyDescent="0.35">
      <c r="F186" s="146"/>
      <c r="G186" s="145"/>
      <c r="L186" s="146"/>
      <c r="M186" s="145"/>
    </row>
    <row r="187" spans="6:13" x14ac:dyDescent="0.35">
      <c r="F187" s="146"/>
      <c r="G187" s="145"/>
      <c r="L187" s="146"/>
      <c r="M187" s="145"/>
    </row>
    <row r="188" spans="6:13" x14ac:dyDescent="0.35">
      <c r="F188" s="146"/>
      <c r="G188" s="145"/>
      <c r="L188" s="146"/>
      <c r="M188" s="145"/>
    </row>
    <row r="189" spans="6:13" x14ac:dyDescent="0.35">
      <c r="F189" s="146"/>
      <c r="G189" s="145"/>
      <c r="L189" s="146"/>
      <c r="M189" s="145"/>
    </row>
    <row r="190" spans="6:13" x14ac:dyDescent="0.35">
      <c r="F190" s="146"/>
      <c r="G190" s="145"/>
      <c r="L190" s="146"/>
      <c r="M190" s="145"/>
    </row>
    <row r="191" spans="6:13" x14ac:dyDescent="0.35">
      <c r="F191" s="146"/>
      <c r="G191" s="145"/>
      <c r="L191" s="146"/>
      <c r="M191" s="145"/>
    </row>
    <row r="192" spans="6:13" x14ac:dyDescent="0.35">
      <c r="F192" s="146"/>
      <c r="G192" s="145"/>
      <c r="L192" s="146"/>
      <c r="M192" s="145"/>
    </row>
    <row r="193" spans="6:13" x14ac:dyDescent="0.35">
      <c r="F193" s="146"/>
      <c r="G193" s="145"/>
      <c r="L193" s="146"/>
      <c r="M193" s="145"/>
    </row>
    <row r="194" spans="6:13" x14ac:dyDescent="0.35">
      <c r="F194" s="146"/>
      <c r="G194" s="145"/>
      <c r="L194" s="146"/>
      <c r="M194" s="145"/>
    </row>
    <row r="195" spans="6:13" x14ac:dyDescent="0.35">
      <c r="F195" s="146"/>
      <c r="G195" s="145"/>
      <c r="L195" s="146"/>
      <c r="M195" s="145"/>
    </row>
    <row r="196" spans="6:13" x14ac:dyDescent="0.35">
      <c r="F196" s="146"/>
      <c r="G196" s="145"/>
      <c r="L196" s="146"/>
      <c r="M196" s="145"/>
    </row>
    <row r="197" spans="6:13" x14ac:dyDescent="0.35">
      <c r="F197" s="146"/>
      <c r="G197" s="145"/>
      <c r="L197" s="146"/>
      <c r="M197" s="145"/>
    </row>
    <row r="198" spans="6:13" x14ac:dyDescent="0.35">
      <c r="F198" s="146"/>
      <c r="G198" s="145"/>
      <c r="L198" s="146"/>
      <c r="M198" s="145"/>
    </row>
    <row r="199" spans="6:13" x14ac:dyDescent="0.35">
      <c r="F199" s="146"/>
      <c r="G199" s="145"/>
      <c r="L199" s="146"/>
      <c r="M199" s="145"/>
    </row>
    <row r="200" spans="6:13" x14ac:dyDescent="0.35">
      <c r="F200" s="146"/>
      <c r="G200" s="145"/>
      <c r="L200" s="146"/>
      <c r="M200" s="145"/>
    </row>
    <row r="201" spans="6:13" x14ac:dyDescent="0.35">
      <c r="F201" s="146"/>
      <c r="G201" s="145"/>
      <c r="L201" s="146"/>
      <c r="M201" s="145"/>
    </row>
    <row r="202" spans="6:13" x14ac:dyDescent="0.35">
      <c r="F202" s="146"/>
      <c r="G202" s="145"/>
      <c r="L202" s="146"/>
      <c r="M202" s="145"/>
    </row>
    <row r="203" spans="6:13" x14ac:dyDescent="0.35">
      <c r="F203" s="146"/>
      <c r="G203" s="145"/>
      <c r="L203" s="146"/>
      <c r="M203" s="145"/>
    </row>
    <row r="204" spans="6:13" x14ac:dyDescent="0.35">
      <c r="F204" s="146"/>
      <c r="G204" s="145"/>
      <c r="L204" s="146"/>
      <c r="M204" s="145"/>
    </row>
    <row r="205" spans="6:13" x14ac:dyDescent="0.35">
      <c r="F205" s="146"/>
      <c r="G205" s="145"/>
      <c r="L205" s="146"/>
      <c r="M205" s="145"/>
    </row>
    <row r="206" spans="6:13" x14ac:dyDescent="0.35">
      <c r="F206" s="146"/>
      <c r="G206" s="145"/>
      <c r="L206" s="146"/>
      <c r="M206" s="145"/>
    </row>
    <row r="207" spans="6:13" x14ac:dyDescent="0.35">
      <c r="F207" s="146"/>
      <c r="G207" s="145"/>
      <c r="L207" s="146"/>
      <c r="M207" s="145"/>
    </row>
    <row r="208" spans="6:13" x14ac:dyDescent="0.35">
      <c r="F208" s="146"/>
      <c r="G208" s="145"/>
      <c r="L208" s="146"/>
      <c r="M208" s="145"/>
    </row>
    <row r="209" spans="6:13" x14ac:dyDescent="0.35">
      <c r="F209" s="146"/>
      <c r="G209" s="145"/>
      <c r="L209" s="146"/>
      <c r="M209" s="145"/>
    </row>
    <row r="210" spans="6:13" x14ac:dyDescent="0.35">
      <c r="F210" s="146"/>
      <c r="G210" s="145"/>
      <c r="L210" s="146"/>
      <c r="M210" s="145"/>
    </row>
    <row r="211" spans="6:13" x14ac:dyDescent="0.35">
      <c r="F211" s="146"/>
      <c r="G211" s="145"/>
      <c r="L211" s="146"/>
      <c r="M211" s="145"/>
    </row>
    <row r="212" spans="6:13" x14ac:dyDescent="0.35">
      <c r="F212" s="146"/>
      <c r="G212" s="145"/>
      <c r="L212" s="146"/>
      <c r="M212" s="145"/>
    </row>
    <row r="213" spans="6:13" x14ac:dyDescent="0.35">
      <c r="F213" s="146"/>
      <c r="G213" s="145"/>
      <c r="L213" s="146"/>
      <c r="M213" s="145"/>
    </row>
    <row r="214" spans="6:13" x14ac:dyDescent="0.35">
      <c r="F214" s="146"/>
      <c r="G214" s="145"/>
      <c r="L214" s="146"/>
      <c r="M214" s="145"/>
    </row>
    <row r="215" spans="6:13" x14ac:dyDescent="0.35">
      <c r="F215" s="146"/>
      <c r="G215" s="145"/>
      <c r="L215" s="146"/>
      <c r="M215" s="145"/>
    </row>
    <row r="216" spans="6:13" x14ac:dyDescent="0.35">
      <c r="F216" s="146"/>
      <c r="G216" s="145"/>
      <c r="L216" s="146"/>
      <c r="M216" s="145"/>
    </row>
    <row r="217" spans="6:13" x14ac:dyDescent="0.35">
      <c r="F217" s="146"/>
      <c r="G217" s="145"/>
      <c r="L217" s="146"/>
      <c r="M217" s="145"/>
    </row>
    <row r="218" spans="6:13" x14ac:dyDescent="0.35">
      <c r="F218" s="146"/>
      <c r="G218" s="145"/>
      <c r="L218" s="146"/>
      <c r="M218" s="145"/>
    </row>
    <row r="219" spans="6:13" x14ac:dyDescent="0.35">
      <c r="F219" s="146"/>
      <c r="G219" s="145"/>
      <c r="L219" s="146"/>
      <c r="M219" s="145"/>
    </row>
    <row r="220" spans="6:13" x14ac:dyDescent="0.35">
      <c r="F220" s="146"/>
      <c r="G220" s="145"/>
      <c r="L220" s="146"/>
      <c r="M220" s="145"/>
    </row>
    <row r="221" spans="6:13" x14ac:dyDescent="0.35">
      <c r="F221" s="146"/>
      <c r="G221" s="145"/>
      <c r="L221" s="146"/>
      <c r="M221" s="145"/>
    </row>
    <row r="222" spans="6:13" x14ac:dyDescent="0.35">
      <c r="F222" s="146"/>
      <c r="G222" s="145"/>
      <c r="L222" s="146"/>
      <c r="M222" s="145"/>
    </row>
    <row r="223" spans="6:13" x14ac:dyDescent="0.35">
      <c r="F223" s="146"/>
      <c r="G223" s="145"/>
      <c r="L223" s="146"/>
      <c r="M223" s="145"/>
    </row>
    <row r="224" spans="6:13" x14ac:dyDescent="0.35">
      <c r="F224" s="146"/>
      <c r="G224" s="145"/>
      <c r="L224" s="146"/>
      <c r="M224" s="145"/>
    </row>
    <row r="225" spans="6:13" x14ac:dyDescent="0.35">
      <c r="F225" s="146"/>
      <c r="G225" s="145"/>
      <c r="L225" s="146"/>
      <c r="M225" s="145"/>
    </row>
    <row r="226" spans="6:13" x14ac:dyDescent="0.35">
      <c r="F226" s="146"/>
      <c r="G226" s="145"/>
      <c r="L226" s="146"/>
      <c r="M226" s="145"/>
    </row>
    <row r="227" spans="6:13" x14ac:dyDescent="0.35">
      <c r="F227" s="146"/>
      <c r="G227" s="145"/>
      <c r="L227" s="146"/>
      <c r="M227" s="145"/>
    </row>
    <row r="228" spans="6:13" x14ac:dyDescent="0.35">
      <c r="F228" s="146"/>
      <c r="G228" s="145"/>
      <c r="L228" s="146"/>
      <c r="M228" s="145"/>
    </row>
    <row r="229" spans="6:13" x14ac:dyDescent="0.35">
      <c r="F229" s="146"/>
      <c r="G229" s="145"/>
      <c r="L229" s="146"/>
      <c r="M229" s="145"/>
    </row>
    <row r="230" spans="6:13" x14ac:dyDescent="0.35">
      <c r="F230" s="146"/>
      <c r="G230" s="145"/>
      <c r="L230" s="146"/>
      <c r="M230" s="145"/>
    </row>
    <row r="231" spans="6:13" x14ac:dyDescent="0.35">
      <c r="F231" s="146"/>
      <c r="G231" s="145"/>
      <c r="L231" s="146"/>
      <c r="M231" s="145"/>
    </row>
    <row r="232" spans="6:13" x14ac:dyDescent="0.35">
      <c r="F232" s="146"/>
      <c r="G232" s="145"/>
      <c r="L232" s="146"/>
      <c r="M232" s="145"/>
    </row>
    <row r="233" spans="6:13" x14ac:dyDescent="0.35">
      <c r="F233" s="146"/>
      <c r="G233" s="145"/>
      <c r="L233" s="146"/>
      <c r="M233" s="145"/>
    </row>
    <row r="234" spans="6:13" x14ac:dyDescent="0.35">
      <c r="F234" s="146"/>
      <c r="G234" s="145"/>
      <c r="L234" s="146"/>
      <c r="M234" s="145"/>
    </row>
    <row r="235" spans="6:13" x14ac:dyDescent="0.35">
      <c r="F235" s="146"/>
      <c r="G235" s="145"/>
      <c r="L235" s="146"/>
      <c r="M235" s="145"/>
    </row>
    <row r="236" spans="6:13" x14ac:dyDescent="0.35">
      <c r="F236" s="146"/>
      <c r="G236" s="145"/>
      <c r="L236" s="146"/>
      <c r="M236" s="145"/>
    </row>
    <row r="237" spans="6:13" x14ac:dyDescent="0.35">
      <c r="F237" s="146"/>
      <c r="G237" s="145"/>
      <c r="L237" s="146"/>
      <c r="M237" s="145"/>
    </row>
    <row r="238" spans="6:13" x14ac:dyDescent="0.35">
      <c r="F238" s="146"/>
      <c r="G238" s="145"/>
      <c r="L238" s="146"/>
      <c r="M238" s="145"/>
    </row>
    <row r="239" spans="6:13" x14ac:dyDescent="0.35">
      <c r="F239" s="146"/>
      <c r="G239" s="145"/>
      <c r="L239" s="146"/>
      <c r="M239" s="145"/>
    </row>
    <row r="240" spans="6:13" x14ac:dyDescent="0.35">
      <c r="F240" s="146"/>
      <c r="G240" s="145"/>
      <c r="L240" s="146"/>
      <c r="M240" s="145"/>
    </row>
    <row r="241" spans="6:13" x14ac:dyDescent="0.35">
      <c r="F241" s="146"/>
      <c r="G241" s="145"/>
      <c r="L241" s="146"/>
      <c r="M241" s="145"/>
    </row>
    <row r="242" spans="6:13" x14ac:dyDescent="0.35">
      <c r="F242" s="146"/>
      <c r="G242" s="145"/>
      <c r="L242" s="146"/>
      <c r="M242" s="145"/>
    </row>
    <row r="243" spans="6:13" x14ac:dyDescent="0.35">
      <c r="F243" s="146"/>
      <c r="G243" s="145"/>
      <c r="L243" s="146"/>
      <c r="M243" s="145"/>
    </row>
    <row r="244" spans="6:13" x14ac:dyDescent="0.35">
      <c r="F244" s="146"/>
      <c r="G244" s="145"/>
      <c r="L244" s="146"/>
      <c r="M244" s="145"/>
    </row>
    <row r="245" spans="6:13" x14ac:dyDescent="0.35">
      <c r="F245" s="146"/>
      <c r="G245" s="145"/>
      <c r="L245" s="146"/>
      <c r="M245" s="145"/>
    </row>
    <row r="246" spans="6:13" x14ac:dyDescent="0.35">
      <c r="F246" s="146"/>
      <c r="G246" s="145"/>
      <c r="L246" s="146"/>
      <c r="M246" s="145"/>
    </row>
    <row r="247" spans="6:13" x14ac:dyDescent="0.35">
      <c r="F247" s="146"/>
      <c r="G247" s="145"/>
      <c r="L247" s="146"/>
      <c r="M247" s="145"/>
    </row>
    <row r="248" spans="6:13" x14ac:dyDescent="0.35">
      <c r="F248" s="146"/>
      <c r="G248" s="145"/>
      <c r="L248" s="146"/>
      <c r="M248" s="145"/>
    </row>
    <row r="249" spans="6:13" x14ac:dyDescent="0.35">
      <c r="F249" s="146"/>
      <c r="G249" s="145"/>
      <c r="L249" s="146"/>
      <c r="M249" s="145"/>
    </row>
    <row r="250" spans="6:13" x14ac:dyDescent="0.35">
      <c r="F250" s="146"/>
      <c r="G250" s="145"/>
      <c r="L250" s="146"/>
      <c r="M250" s="145"/>
    </row>
    <row r="251" spans="6:13" x14ac:dyDescent="0.35">
      <c r="F251" s="146"/>
      <c r="G251" s="145"/>
      <c r="L251" s="146"/>
      <c r="M251" s="145"/>
    </row>
    <row r="252" spans="6:13" x14ac:dyDescent="0.35">
      <c r="F252" s="146"/>
      <c r="G252" s="145"/>
      <c r="L252" s="146"/>
      <c r="M252" s="145"/>
    </row>
    <row r="253" spans="6:13" x14ac:dyDescent="0.35">
      <c r="F253" s="146"/>
      <c r="G253" s="145"/>
      <c r="L253" s="146"/>
      <c r="M253" s="145"/>
    </row>
    <row r="254" spans="6:13" x14ac:dyDescent="0.35">
      <c r="F254" s="146"/>
      <c r="G254" s="145"/>
      <c r="L254" s="146"/>
      <c r="M254" s="145"/>
    </row>
    <row r="255" spans="6:13" x14ac:dyDescent="0.35">
      <c r="F255" s="146"/>
      <c r="G255" s="145"/>
      <c r="L255" s="146"/>
      <c r="M255" s="145"/>
    </row>
    <row r="256" spans="6:13" x14ac:dyDescent="0.35">
      <c r="F256" s="146"/>
      <c r="G256" s="145"/>
      <c r="L256" s="146"/>
      <c r="M256" s="145"/>
    </row>
    <row r="257" spans="6:13" x14ac:dyDescent="0.35">
      <c r="F257" s="146"/>
      <c r="G257" s="145"/>
      <c r="L257" s="146"/>
      <c r="M257" s="145"/>
    </row>
    <row r="258" spans="6:13" x14ac:dyDescent="0.35">
      <c r="F258" s="146"/>
      <c r="G258" s="145"/>
      <c r="L258" s="146"/>
      <c r="M258" s="145"/>
    </row>
    <row r="259" spans="6:13" x14ac:dyDescent="0.35">
      <c r="F259" s="146"/>
      <c r="G259" s="145"/>
      <c r="L259" s="146"/>
      <c r="M259" s="145"/>
    </row>
    <row r="260" spans="6:13" x14ac:dyDescent="0.35">
      <c r="F260" s="146"/>
      <c r="G260" s="145"/>
      <c r="L260" s="146"/>
      <c r="M260" s="145"/>
    </row>
    <row r="261" spans="6:13" x14ac:dyDescent="0.35">
      <c r="F261" s="146"/>
      <c r="G261" s="145"/>
      <c r="L261" s="146"/>
      <c r="M261" s="145"/>
    </row>
    <row r="262" spans="6:13" x14ac:dyDescent="0.35">
      <c r="F262" s="146"/>
      <c r="G262" s="145"/>
      <c r="L262" s="146"/>
      <c r="M262" s="145"/>
    </row>
    <row r="263" spans="6:13" x14ac:dyDescent="0.35">
      <c r="F263" s="146"/>
      <c r="G263" s="145"/>
      <c r="L263" s="146"/>
      <c r="M263" s="145"/>
    </row>
    <row r="264" spans="6:13" x14ac:dyDescent="0.35">
      <c r="F264" s="146"/>
      <c r="G264" s="145"/>
      <c r="L264" s="146"/>
      <c r="M264" s="145"/>
    </row>
    <row r="265" spans="6:13" x14ac:dyDescent="0.35">
      <c r="F265" s="146"/>
      <c r="G265" s="145"/>
      <c r="L265" s="146"/>
      <c r="M265" s="145"/>
    </row>
    <row r="266" spans="6:13" x14ac:dyDescent="0.35">
      <c r="F266" s="146"/>
      <c r="G266" s="145"/>
      <c r="L266" s="146"/>
      <c r="M266" s="145"/>
    </row>
    <row r="267" spans="6:13" x14ac:dyDescent="0.35">
      <c r="F267" s="146"/>
      <c r="G267" s="145"/>
      <c r="L267" s="146"/>
      <c r="M267" s="145"/>
    </row>
    <row r="268" spans="6:13" x14ac:dyDescent="0.35">
      <c r="F268" s="146"/>
      <c r="G268" s="145"/>
      <c r="L268" s="146"/>
      <c r="M268" s="145"/>
    </row>
    <row r="269" spans="6:13" x14ac:dyDescent="0.35">
      <c r="F269" s="146"/>
      <c r="G269" s="145"/>
      <c r="L269" s="146"/>
      <c r="M269" s="145"/>
    </row>
    <row r="270" spans="6:13" x14ac:dyDescent="0.35">
      <c r="F270" s="146"/>
      <c r="G270" s="145"/>
      <c r="L270" s="146"/>
      <c r="M270" s="145"/>
    </row>
    <row r="271" spans="6:13" x14ac:dyDescent="0.35">
      <c r="F271" s="146"/>
      <c r="G271" s="145"/>
      <c r="L271" s="146"/>
      <c r="M271" s="145"/>
    </row>
    <row r="272" spans="6:13" x14ac:dyDescent="0.35">
      <c r="F272" s="146"/>
      <c r="G272" s="145"/>
      <c r="L272" s="146"/>
      <c r="M272" s="145"/>
    </row>
    <row r="273" spans="6:13" x14ac:dyDescent="0.35">
      <c r="F273" s="146"/>
      <c r="G273" s="145"/>
      <c r="L273" s="146"/>
      <c r="M273" s="145"/>
    </row>
    <row r="274" spans="6:13" x14ac:dyDescent="0.35">
      <c r="F274" s="146"/>
      <c r="G274" s="145"/>
      <c r="L274" s="146"/>
      <c r="M274" s="145"/>
    </row>
    <row r="275" spans="6:13" x14ac:dyDescent="0.35">
      <c r="F275" s="146"/>
      <c r="G275" s="145"/>
      <c r="L275" s="146"/>
      <c r="M275" s="145"/>
    </row>
    <row r="276" spans="6:13" x14ac:dyDescent="0.35">
      <c r="F276" s="146"/>
      <c r="G276" s="145"/>
      <c r="L276" s="146"/>
      <c r="M276" s="145"/>
    </row>
    <row r="277" spans="6:13" x14ac:dyDescent="0.35">
      <c r="F277" s="146"/>
      <c r="G277" s="145"/>
      <c r="L277" s="146"/>
      <c r="M277" s="145"/>
    </row>
    <row r="278" spans="6:13" x14ac:dyDescent="0.35">
      <c r="F278" s="146"/>
      <c r="G278" s="145"/>
      <c r="L278" s="146"/>
      <c r="M278" s="145"/>
    </row>
    <row r="279" spans="6:13" x14ac:dyDescent="0.35">
      <c r="F279" s="146"/>
      <c r="G279" s="145"/>
      <c r="L279" s="146"/>
      <c r="M279" s="145"/>
    </row>
    <row r="280" spans="6:13" x14ac:dyDescent="0.35">
      <c r="F280" s="146"/>
      <c r="G280" s="145"/>
      <c r="L280" s="146"/>
      <c r="M280" s="145"/>
    </row>
    <row r="281" spans="6:13" x14ac:dyDescent="0.35">
      <c r="F281" s="146"/>
      <c r="G281" s="145"/>
      <c r="L281" s="146"/>
      <c r="M281" s="145"/>
    </row>
    <row r="282" spans="6:13" x14ac:dyDescent="0.35">
      <c r="F282" s="146"/>
      <c r="G282" s="145"/>
      <c r="L282" s="146"/>
      <c r="M282" s="145"/>
    </row>
    <row r="283" spans="6:13" x14ac:dyDescent="0.35">
      <c r="F283" s="146"/>
      <c r="G283" s="145"/>
      <c r="L283" s="146"/>
      <c r="M283" s="145"/>
    </row>
    <row r="284" spans="6:13" x14ac:dyDescent="0.35">
      <c r="F284" s="146"/>
      <c r="G284" s="145"/>
      <c r="L284" s="146"/>
      <c r="M284" s="145"/>
    </row>
    <row r="285" spans="6:13" x14ac:dyDescent="0.35">
      <c r="F285" s="146"/>
      <c r="G285" s="145"/>
      <c r="L285" s="146"/>
      <c r="M285" s="145"/>
    </row>
    <row r="286" spans="6:13" x14ac:dyDescent="0.35">
      <c r="F286" s="146"/>
      <c r="G286" s="145"/>
      <c r="L286" s="146"/>
      <c r="M286" s="145"/>
    </row>
    <row r="287" spans="6:13" x14ac:dyDescent="0.35">
      <c r="F287" s="146"/>
      <c r="G287" s="145"/>
      <c r="L287" s="146"/>
      <c r="M287" s="145"/>
    </row>
    <row r="288" spans="6:13" x14ac:dyDescent="0.35">
      <c r="F288" s="146"/>
      <c r="G288" s="145"/>
      <c r="L288" s="146"/>
      <c r="M288" s="145"/>
    </row>
    <row r="289" spans="6:13" x14ac:dyDescent="0.35">
      <c r="F289" s="146"/>
      <c r="G289" s="145"/>
      <c r="L289" s="146"/>
      <c r="M289" s="145"/>
    </row>
    <row r="290" spans="6:13" x14ac:dyDescent="0.35">
      <c r="F290" s="146"/>
      <c r="G290" s="145"/>
      <c r="L290" s="146"/>
      <c r="M290" s="145"/>
    </row>
    <row r="291" spans="6:13" x14ac:dyDescent="0.35">
      <c r="F291" s="146"/>
      <c r="G291" s="145"/>
      <c r="L291" s="146"/>
      <c r="M291" s="145"/>
    </row>
    <row r="292" spans="6:13" x14ac:dyDescent="0.35">
      <c r="F292" s="146"/>
      <c r="G292" s="145"/>
      <c r="L292" s="146"/>
      <c r="M292" s="145"/>
    </row>
    <row r="293" spans="6:13" x14ac:dyDescent="0.35">
      <c r="F293" s="146"/>
      <c r="G293" s="145"/>
      <c r="L293" s="146"/>
      <c r="M293" s="145"/>
    </row>
    <row r="294" spans="6:13" x14ac:dyDescent="0.35">
      <c r="F294" s="146"/>
      <c r="G294" s="145"/>
      <c r="L294" s="146"/>
      <c r="M294" s="145"/>
    </row>
    <row r="295" spans="6:13" x14ac:dyDescent="0.35">
      <c r="F295" s="146"/>
      <c r="G295" s="145"/>
      <c r="L295" s="146"/>
      <c r="M295" s="145"/>
    </row>
    <row r="296" spans="6:13" x14ac:dyDescent="0.35">
      <c r="F296" s="146"/>
      <c r="G296" s="145"/>
      <c r="L296" s="146"/>
      <c r="M296" s="145"/>
    </row>
    <row r="297" spans="6:13" x14ac:dyDescent="0.35">
      <c r="F297" s="146"/>
      <c r="G297" s="145"/>
      <c r="L297" s="146"/>
      <c r="M297" s="145"/>
    </row>
    <row r="298" spans="6:13" x14ac:dyDescent="0.35">
      <c r="F298" s="146"/>
      <c r="G298" s="145"/>
      <c r="L298" s="146"/>
      <c r="M298" s="145"/>
    </row>
    <row r="299" spans="6:13" x14ac:dyDescent="0.35">
      <c r="F299" s="146"/>
      <c r="G299" s="145"/>
      <c r="L299" s="146"/>
      <c r="M299" s="145"/>
    </row>
    <row r="300" spans="6:13" x14ac:dyDescent="0.35">
      <c r="F300" s="146"/>
      <c r="G300" s="145"/>
      <c r="L300" s="146"/>
      <c r="M300" s="145"/>
    </row>
    <row r="301" spans="6:13" x14ac:dyDescent="0.35">
      <c r="F301" s="146"/>
      <c r="G301" s="145"/>
      <c r="L301" s="146"/>
      <c r="M301" s="145"/>
    </row>
    <row r="302" spans="6:13" x14ac:dyDescent="0.35">
      <c r="F302" s="146"/>
      <c r="G302" s="145"/>
      <c r="L302" s="146"/>
      <c r="M302" s="145"/>
    </row>
    <row r="303" spans="6:13" x14ac:dyDescent="0.35">
      <c r="F303" s="146"/>
      <c r="G303" s="145"/>
      <c r="L303" s="146"/>
      <c r="M303" s="145"/>
    </row>
    <row r="304" spans="6:13" x14ac:dyDescent="0.35">
      <c r="F304" s="146"/>
      <c r="G304" s="145"/>
      <c r="L304" s="146"/>
      <c r="M304" s="145"/>
    </row>
    <row r="305" spans="6:13" x14ac:dyDescent="0.35">
      <c r="F305" s="146"/>
      <c r="G305" s="145"/>
      <c r="L305" s="146"/>
      <c r="M305" s="145"/>
    </row>
    <row r="306" spans="6:13" x14ac:dyDescent="0.35">
      <c r="F306" s="146"/>
      <c r="G306" s="145"/>
      <c r="L306" s="146"/>
      <c r="M306" s="145"/>
    </row>
    <row r="307" spans="6:13" x14ac:dyDescent="0.35">
      <c r="F307" s="146"/>
      <c r="G307" s="145"/>
      <c r="L307" s="146"/>
      <c r="M307" s="145"/>
    </row>
    <row r="308" spans="6:13" x14ac:dyDescent="0.35">
      <c r="F308" s="146"/>
      <c r="G308" s="145"/>
      <c r="L308" s="146"/>
      <c r="M308" s="145"/>
    </row>
    <row r="309" spans="6:13" x14ac:dyDescent="0.35">
      <c r="F309" s="146"/>
      <c r="G309" s="145"/>
      <c r="L309" s="146"/>
      <c r="M309" s="145"/>
    </row>
    <row r="310" spans="6:13" x14ac:dyDescent="0.35">
      <c r="F310" s="146"/>
      <c r="G310" s="145"/>
      <c r="L310" s="146"/>
      <c r="M310" s="145"/>
    </row>
    <row r="311" spans="6:13" x14ac:dyDescent="0.35">
      <c r="F311" s="146"/>
      <c r="G311" s="145"/>
      <c r="L311" s="146"/>
      <c r="M311" s="145"/>
    </row>
    <row r="312" spans="6:13" x14ac:dyDescent="0.35">
      <c r="F312" s="146"/>
      <c r="G312" s="145"/>
      <c r="L312" s="146"/>
      <c r="M312" s="145"/>
    </row>
    <row r="313" spans="6:13" x14ac:dyDescent="0.35">
      <c r="F313" s="146"/>
      <c r="G313" s="145"/>
      <c r="L313" s="146"/>
      <c r="M313" s="145"/>
    </row>
    <row r="314" spans="6:13" x14ac:dyDescent="0.35">
      <c r="F314" s="146"/>
      <c r="G314" s="145"/>
      <c r="L314" s="146"/>
      <c r="M314" s="145"/>
    </row>
    <row r="315" spans="6:13" x14ac:dyDescent="0.35">
      <c r="F315" s="146"/>
      <c r="G315" s="145"/>
      <c r="L315" s="146"/>
      <c r="M315" s="145"/>
    </row>
    <row r="316" spans="6:13" x14ac:dyDescent="0.35">
      <c r="F316" s="146"/>
      <c r="G316" s="145"/>
      <c r="L316" s="146"/>
      <c r="M316" s="145"/>
    </row>
    <row r="317" spans="6:13" x14ac:dyDescent="0.35">
      <c r="F317" s="146"/>
      <c r="G317" s="145"/>
      <c r="L317" s="146"/>
      <c r="M317" s="145"/>
    </row>
    <row r="318" spans="6:13" x14ac:dyDescent="0.35">
      <c r="F318" s="146"/>
      <c r="G318" s="145"/>
      <c r="L318" s="146"/>
      <c r="M318" s="145"/>
    </row>
    <row r="319" spans="6:13" x14ac:dyDescent="0.35">
      <c r="F319" s="146"/>
      <c r="G319" s="145"/>
      <c r="L319" s="146"/>
      <c r="M319" s="145"/>
    </row>
    <row r="320" spans="6:13" x14ac:dyDescent="0.35">
      <c r="F320" s="146"/>
      <c r="G320" s="145"/>
      <c r="L320" s="146"/>
      <c r="M320" s="145"/>
    </row>
    <row r="321" spans="6:13" x14ac:dyDescent="0.35">
      <c r="F321" s="146"/>
      <c r="G321" s="145"/>
      <c r="L321" s="146"/>
      <c r="M321" s="145"/>
    </row>
    <row r="322" spans="6:13" x14ac:dyDescent="0.35">
      <c r="F322" s="146"/>
      <c r="G322" s="145"/>
      <c r="L322" s="146"/>
      <c r="M322" s="145"/>
    </row>
    <row r="323" spans="6:13" x14ac:dyDescent="0.35">
      <c r="F323" s="146"/>
      <c r="G323" s="145"/>
      <c r="L323" s="146"/>
      <c r="M323" s="145"/>
    </row>
    <row r="324" spans="6:13" x14ac:dyDescent="0.35">
      <c r="F324" s="146"/>
      <c r="G324" s="145"/>
      <c r="L324" s="146"/>
      <c r="M324" s="145"/>
    </row>
    <row r="325" spans="6:13" x14ac:dyDescent="0.35">
      <c r="F325" s="146"/>
      <c r="G325" s="145"/>
      <c r="L325" s="146"/>
      <c r="M325" s="145"/>
    </row>
    <row r="326" spans="6:13" x14ac:dyDescent="0.35">
      <c r="F326" s="146"/>
      <c r="G326" s="145"/>
      <c r="L326" s="146"/>
      <c r="M326" s="145"/>
    </row>
    <row r="327" spans="6:13" x14ac:dyDescent="0.35">
      <c r="F327" s="146"/>
      <c r="G327" s="145"/>
      <c r="L327" s="146"/>
      <c r="M327" s="145"/>
    </row>
    <row r="328" spans="6:13" x14ac:dyDescent="0.35">
      <c r="F328" s="146"/>
      <c r="G328" s="145"/>
      <c r="L328" s="146"/>
      <c r="M328" s="145"/>
    </row>
    <row r="329" spans="6:13" x14ac:dyDescent="0.35">
      <c r="F329" s="146"/>
      <c r="G329" s="145"/>
      <c r="L329" s="146"/>
      <c r="M329" s="145"/>
    </row>
    <row r="330" spans="6:13" x14ac:dyDescent="0.35">
      <c r="F330" s="146"/>
      <c r="G330" s="145"/>
      <c r="L330" s="146"/>
      <c r="M330" s="145"/>
    </row>
    <row r="331" spans="6:13" x14ac:dyDescent="0.35">
      <c r="F331" s="146"/>
      <c r="G331" s="145"/>
      <c r="L331" s="146"/>
      <c r="M331" s="145"/>
    </row>
    <row r="332" spans="6:13" x14ac:dyDescent="0.35">
      <c r="F332" s="146"/>
      <c r="G332" s="145"/>
      <c r="L332" s="146"/>
      <c r="M332" s="145"/>
    </row>
    <row r="333" spans="6:13" x14ac:dyDescent="0.35">
      <c r="F333" s="146"/>
      <c r="G333" s="145"/>
      <c r="L333" s="146"/>
      <c r="M333" s="145"/>
    </row>
    <row r="334" spans="6:13" x14ac:dyDescent="0.35">
      <c r="F334" s="146"/>
      <c r="G334" s="145"/>
      <c r="L334" s="146"/>
      <c r="M334" s="145"/>
    </row>
    <row r="335" spans="6:13" x14ac:dyDescent="0.35">
      <c r="F335" s="146"/>
      <c r="G335" s="145"/>
      <c r="L335" s="146"/>
      <c r="M335" s="145"/>
    </row>
    <row r="336" spans="6:13" x14ac:dyDescent="0.35">
      <c r="F336" s="146"/>
      <c r="G336" s="145"/>
      <c r="L336" s="146"/>
      <c r="M336" s="145"/>
    </row>
    <row r="337" spans="6:13" x14ac:dyDescent="0.35">
      <c r="F337" s="146"/>
      <c r="G337" s="145"/>
      <c r="L337" s="146"/>
      <c r="M337" s="145"/>
    </row>
    <row r="338" spans="6:13" x14ac:dyDescent="0.35">
      <c r="F338" s="146"/>
      <c r="G338" s="145"/>
      <c r="L338" s="146"/>
      <c r="M338" s="145"/>
    </row>
    <row r="339" spans="6:13" x14ac:dyDescent="0.35">
      <c r="F339" s="146"/>
      <c r="G339" s="145"/>
      <c r="L339" s="146"/>
      <c r="M339" s="145"/>
    </row>
    <row r="340" spans="6:13" x14ac:dyDescent="0.35">
      <c r="F340" s="146"/>
      <c r="G340" s="145"/>
      <c r="L340" s="146"/>
      <c r="M340" s="145"/>
    </row>
    <row r="341" spans="6:13" x14ac:dyDescent="0.35">
      <c r="F341" s="146"/>
      <c r="G341" s="145"/>
      <c r="L341" s="146"/>
      <c r="M341" s="145"/>
    </row>
    <row r="342" spans="6:13" x14ac:dyDescent="0.35">
      <c r="F342" s="146"/>
      <c r="G342" s="145"/>
      <c r="L342" s="146"/>
      <c r="M342" s="145"/>
    </row>
    <row r="343" spans="6:13" x14ac:dyDescent="0.35">
      <c r="F343" s="146"/>
      <c r="G343" s="145"/>
      <c r="L343" s="146"/>
      <c r="M343" s="145"/>
    </row>
    <row r="344" spans="6:13" x14ac:dyDescent="0.35">
      <c r="F344" s="146"/>
      <c r="G344" s="145"/>
      <c r="L344" s="146"/>
      <c r="M344" s="145"/>
    </row>
    <row r="345" spans="6:13" x14ac:dyDescent="0.35">
      <c r="F345" s="146"/>
      <c r="G345" s="145"/>
      <c r="L345" s="146"/>
      <c r="M345" s="145"/>
    </row>
    <row r="346" spans="6:13" x14ac:dyDescent="0.35">
      <c r="F346" s="146"/>
      <c r="G346" s="145"/>
      <c r="L346" s="146"/>
      <c r="M346" s="145"/>
    </row>
    <row r="347" spans="6:13" x14ac:dyDescent="0.35">
      <c r="F347" s="146"/>
      <c r="G347" s="145"/>
      <c r="L347" s="146"/>
      <c r="M347" s="145"/>
    </row>
    <row r="348" spans="6:13" x14ac:dyDescent="0.35">
      <c r="F348" s="146"/>
      <c r="G348" s="145"/>
      <c r="L348" s="146"/>
      <c r="M348" s="145"/>
    </row>
    <row r="349" spans="6:13" x14ac:dyDescent="0.35">
      <c r="F349" s="146"/>
      <c r="G349" s="145"/>
      <c r="L349" s="146"/>
      <c r="M349" s="145"/>
    </row>
    <row r="350" spans="6:13" x14ac:dyDescent="0.35">
      <c r="F350" s="146"/>
      <c r="G350" s="145"/>
      <c r="L350" s="146"/>
      <c r="M350" s="145"/>
    </row>
    <row r="351" spans="6:13" x14ac:dyDescent="0.35">
      <c r="F351" s="146"/>
      <c r="G351" s="145"/>
      <c r="L351" s="146"/>
      <c r="M351" s="145"/>
    </row>
    <row r="352" spans="6:13" x14ac:dyDescent="0.35">
      <c r="F352" s="146"/>
      <c r="G352" s="145"/>
      <c r="L352" s="146"/>
      <c r="M352" s="145"/>
    </row>
    <row r="353" spans="6:13" x14ac:dyDescent="0.35">
      <c r="F353" s="146"/>
      <c r="G353" s="145"/>
      <c r="L353" s="146"/>
      <c r="M353" s="145"/>
    </row>
    <row r="354" spans="6:13" x14ac:dyDescent="0.35">
      <c r="F354" s="146"/>
      <c r="G354" s="145"/>
      <c r="L354" s="146"/>
      <c r="M354" s="145"/>
    </row>
    <row r="355" spans="6:13" x14ac:dyDescent="0.35">
      <c r="F355" s="146"/>
      <c r="G355" s="145"/>
      <c r="L355" s="146"/>
      <c r="M355" s="145"/>
    </row>
    <row r="356" spans="6:13" x14ac:dyDescent="0.35">
      <c r="F356" s="146"/>
      <c r="G356" s="145"/>
      <c r="L356" s="146"/>
      <c r="M356" s="145"/>
    </row>
    <row r="357" spans="6:13" x14ac:dyDescent="0.35">
      <c r="F357" s="146"/>
      <c r="G357" s="145"/>
      <c r="L357" s="146"/>
      <c r="M357" s="145"/>
    </row>
    <row r="358" spans="6:13" x14ac:dyDescent="0.35">
      <c r="F358" s="146"/>
      <c r="G358" s="145"/>
      <c r="L358" s="146"/>
      <c r="M358" s="145"/>
    </row>
    <row r="359" spans="6:13" x14ac:dyDescent="0.35">
      <c r="F359" s="146"/>
      <c r="G359" s="145"/>
      <c r="L359" s="146"/>
      <c r="M359" s="145"/>
    </row>
    <row r="360" spans="6:13" x14ac:dyDescent="0.35">
      <c r="F360" s="146"/>
      <c r="G360" s="145"/>
      <c r="L360" s="146"/>
      <c r="M360" s="145"/>
    </row>
    <row r="361" spans="6:13" x14ac:dyDescent="0.35">
      <c r="F361" s="146"/>
      <c r="G361" s="145"/>
      <c r="L361" s="146"/>
      <c r="M361" s="145"/>
    </row>
    <row r="362" spans="6:13" x14ac:dyDescent="0.35">
      <c r="F362" s="146"/>
      <c r="G362" s="145"/>
      <c r="L362" s="146"/>
      <c r="M362" s="145"/>
    </row>
    <row r="363" spans="6:13" x14ac:dyDescent="0.35">
      <c r="F363" s="146"/>
      <c r="G363" s="145"/>
      <c r="L363" s="146"/>
      <c r="M363" s="145"/>
    </row>
    <row r="364" spans="6:13" x14ac:dyDescent="0.35">
      <c r="F364" s="146"/>
      <c r="G364" s="145"/>
      <c r="L364" s="146"/>
      <c r="M364" s="145"/>
    </row>
    <row r="365" spans="6:13" x14ac:dyDescent="0.35">
      <c r="F365" s="146"/>
      <c r="G365" s="145"/>
      <c r="L365" s="146"/>
      <c r="M365" s="145"/>
    </row>
    <row r="366" spans="6:13" x14ac:dyDescent="0.35">
      <c r="F366" s="146"/>
      <c r="G366" s="145"/>
      <c r="L366" s="146"/>
      <c r="M366" s="145"/>
    </row>
    <row r="367" spans="6:13" x14ac:dyDescent="0.35">
      <c r="F367" s="146"/>
      <c r="G367" s="145"/>
      <c r="L367" s="146"/>
      <c r="M367" s="145"/>
    </row>
    <row r="368" spans="6:13" x14ac:dyDescent="0.35">
      <c r="F368" s="146"/>
      <c r="G368" s="145"/>
      <c r="L368" s="146"/>
      <c r="M368" s="145"/>
    </row>
    <row r="369" spans="6:13" x14ac:dyDescent="0.35">
      <c r="F369" s="146"/>
      <c r="G369" s="145"/>
      <c r="L369" s="146"/>
      <c r="M369" s="145"/>
    </row>
    <row r="370" spans="6:13" x14ac:dyDescent="0.35">
      <c r="F370" s="146"/>
      <c r="G370" s="145"/>
      <c r="L370" s="146"/>
      <c r="M370" s="145"/>
    </row>
    <row r="371" spans="6:13" x14ac:dyDescent="0.35">
      <c r="F371" s="146"/>
      <c r="G371" s="145"/>
      <c r="L371" s="146"/>
      <c r="M371" s="145"/>
    </row>
    <row r="372" spans="6:13" x14ac:dyDescent="0.35">
      <c r="F372" s="146"/>
      <c r="G372" s="145"/>
      <c r="L372" s="146"/>
      <c r="M372" s="145"/>
    </row>
    <row r="373" spans="6:13" x14ac:dyDescent="0.35">
      <c r="F373" s="146"/>
      <c r="G373" s="145"/>
      <c r="L373" s="146"/>
      <c r="M373" s="145"/>
    </row>
    <row r="374" spans="6:13" x14ac:dyDescent="0.35">
      <c r="F374" s="146"/>
      <c r="G374" s="145"/>
      <c r="L374" s="146"/>
      <c r="M374" s="145"/>
    </row>
    <row r="375" spans="6:13" x14ac:dyDescent="0.35">
      <c r="F375" s="146"/>
      <c r="G375" s="145"/>
      <c r="L375" s="146"/>
      <c r="M375" s="145"/>
    </row>
    <row r="376" spans="6:13" x14ac:dyDescent="0.35">
      <c r="F376" s="146"/>
      <c r="G376" s="145"/>
      <c r="L376" s="146"/>
      <c r="M376" s="145"/>
    </row>
    <row r="377" spans="6:13" x14ac:dyDescent="0.35">
      <c r="F377" s="146"/>
      <c r="G377" s="145"/>
      <c r="L377" s="146"/>
      <c r="M377" s="145"/>
    </row>
    <row r="378" spans="6:13" x14ac:dyDescent="0.35">
      <c r="F378" s="146"/>
      <c r="G378" s="145"/>
      <c r="L378" s="146"/>
      <c r="M378" s="145"/>
    </row>
    <row r="379" spans="6:13" x14ac:dyDescent="0.35">
      <c r="F379" s="146"/>
      <c r="G379" s="145"/>
      <c r="L379" s="146"/>
      <c r="M379" s="145"/>
    </row>
    <row r="380" spans="6:13" x14ac:dyDescent="0.35">
      <c r="F380" s="146"/>
      <c r="G380" s="145"/>
      <c r="L380" s="146"/>
      <c r="M380" s="145"/>
    </row>
    <row r="381" spans="6:13" x14ac:dyDescent="0.35">
      <c r="F381" s="146"/>
      <c r="G381" s="145"/>
      <c r="L381" s="146"/>
      <c r="M381" s="145"/>
    </row>
    <row r="382" spans="6:13" x14ac:dyDescent="0.35">
      <c r="F382" s="146"/>
      <c r="G382" s="145"/>
      <c r="L382" s="146"/>
      <c r="M382" s="145"/>
    </row>
    <row r="383" spans="6:13" x14ac:dyDescent="0.35">
      <c r="F383" s="146"/>
      <c r="G383" s="145"/>
      <c r="L383" s="146"/>
      <c r="M383" s="145"/>
    </row>
    <row r="384" spans="6:13" x14ac:dyDescent="0.35">
      <c r="F384" s="146"/>
      <c r="G384" s="145"/>
      <c r="L384" s="146"/>
      <c r="M384" s="145"/>
    </row>
    <row r="385" spans="6:13" x14ac:dyDescent="0.35">
      <c r="F385" s="146"/>
      <c r="G385" s="145"/>
      <c r="L385" s="146"/>
      <c r="M385" s="145"/>
    </row>
    <row r="386" spans="6:13" x14ac:dyDescent="0.35">
      <c r="F386" s="146"/>
      <c r="G386" s="145"/>
      <c r="L386" s="146"/>
      <c r="M386" s="145"/>
    </row>
    <row r="387" spans="6:13" x14ac:dyDescent="0.35">
      <c r="F387" s="146"/>
      <c r="G387" s="145"/>
      <c r="L387" s="146"/>
      <c r="M387" s="145"/>
    </row>
    <row r="388" spans="6:13" x14ac:dyDescent="0.35">
      <c r="F388" s="146"/>
      <c r="G388" s="145"/>
      <c r="L388" s="146"/>
      <c r="M388" s="145"/>
    </row>
    <row r="389" spans="6:13" x14ac:dyDescent="0.35">
      <c r="F389" s="146"/>
      <c r="G389" s="145"/>
      <c r="L389" s="146"/>
      <c r="M389" s="145"/>
    </row>
    <row r="390" spans="6:13" x14ac:dyDescent="0.35">
      <c r="F390" s="146"/>
      <c r="G390" s="145"/>
      <c r="L390" s="146"/>
      <c r="M390" s="145"/>
    </row>
    <row r="391" spans="6:13" x14ac:dyDescent="0.35">
      <c r="F391" s="146"/>
      <c r="G391" s="145"/>
      <c r="L391" s="146"/>
      <c r="M391" s="145"/>
    </row>
    <row r="392" spans="6:13" x14ac:dyDescent="0.35">
      <c r="F392" s="146"/>
      <c r="G392" s="145"/>
      <c r="L392" s="146"/>
      <c r="M392" s="145"/>
    </row>
    <row r="393" spans="6:13" x14ac:dyDescent="0.35">
      <c r="F393" s="146"/>
      <c r="G393" s="145"/>
      <c r="L393" s="146"/>
      <c r="M393" s="145"/>
    </row>
    <row r="394" spans="6:13" x14ac:dyDescent="0.35">
      <c r="F394" s="146"/>
      <c r="G394" s="145"/>
      <c r="L394" s="146"/>
      <c r="M394" s="145"/>
    </row>
    <row r="395" spans="6:13" x14ac:dyDescent="0.35">
      <c r="F395" s="146"/>
      <c r="G395" s="145"/>
      <c r="L395" s="146"/>
      <c r="M395" s="145"/>
    </row>
    <row r="396" spans="6:13" x14ac:dyDescent="0.35">
      <c r="F396" s="146"/>
      <c r="G396" s="145"/>
      <c r="L396" s="146"/>
      <c r="M396" s="145"/>
    </row>
    <row r="397" spans="6:13" x14ac:dyDescent="0.35">
      <c r="F397" s="146"/>
      <c r="G397" s="145"/>
      <c r="L397" s="146"/>
      <c r="M397" s="145"/>
    </row>
    <row r="398" spans="6:13" x14ac:dyDescent="0.35">
      <c r="F398" s="146"/>
      <c r="G398" s="145"/>
      <c r="L398" s="146"/>
      <c r="M398" s="145"/>
    </row>
    <row r="399" spans="6:13" x14ac:dyDescent="0.35">
      <c r="F399" s="146"/>
      <c r="G399" s="145"/>
      <c r="L399" s="146"/>
      <c r="M399" s="145"/>
    </row>
    <row r="400" spans="6:13" x14ac:dyDescent="0.35">
      <c r="F400" s="146"/>
      <c r="G400" s="145"/>
      <c r="L400" s="146"/>
      <c r="M400" s="145"/>
    </row>
    <row r="401" spans="6:13" x14ac:dyDescent="0.35">
      <c r="F401" s="146"/>
      <c r="G401" s="145"/>
      <c r="L401" s="146"/>
      <c r="M401" s="145"/>
    </row>
    <row r="402" spans="6:13" x14ac:dyDescent="0.35">
      <c r="F402" s="146"/>
      <c r="G402" s="145"/>
      <c r="L402" s="146"/>
      <c r="M402" s="145"/>
    </row>
    <row r="403" spans="6:13" x14ac:dyDescent="0.35">
      <c r="F403" s="146"/>
      <c r="G403" s="145"/>
      <c r="L403" s="146"/>
      <c r="M403" s="145"/>
    </row>
    <row r="404" spans="6:13" x14ac:dyDescent="0.35">
      <c r="F404" s="146"/>
      <c r="G404" s="145"/>
      <c r="L404" s="146"/>
      <c r="M404" s="145"/>
    </row>
    <row r="405" spans="6:13" x14ac:dyDescent="0.35">
      <c r="F405" s="146"/>
      <c r="G405" s="145"/>
      <c r="L405" s="146"/>
      <c r="M405" s="145"/>
    </row>
    <row r="406" spans="6:13" x14ac:dyDescent="0.35">
      <c r="F406" s="146"/>
      <c r="G406" s="145"/>
      <c r="L406" s="146"/>
      <c r="M406" s="145"/>
    </row>
    <row r="407" spans="6:13" x14ac:dyDescent="0.35">
      <c r="F407" s="146"/>
      <c r="G407" s="145"/>
      <c r="L407" s="146"/>
      <c r="M407" s="145"/>
    </row>
    <row r="408" spans="6:13" x14ac:dyDescent="0.35">
      <c r="F408" s="146"/>
      <c r="G408" s="145"/>
      <c r="L408" s="146"/>
      <c r="M408" s="145"/>
    </row>
    <row r="409" spans="6:13" x14ac:dyDescent="0.35">
      <c r="F409" s="146"/>
      <c r="G409" s="145"/>
      <c r="L409" s="146"/>
      <c r="M409" s="145"/>
    </row>
    <row r="410" spans="6:13" x14ac:dyDescent="0.35">
      <c r="F410" s="146"/>
      <c r="G410" s="145"/>
      <c r="L410" s="146"/>
      <c r="M410" s="145"/>
    </row>
    <row r="411" spans="6:13" x14ac:dyDescent="0.35">
      <c r="F411" s="146"/>
      <c r="G411" s="145"/>
      <c r="L411" s="146"/>
      <c r="M411" s="145"/>
    </row>
    <row r="412" spans="6:13" x14ac:dyDescent="0.35">
      <c r="F412" s="146"/>
      <c r="G412" s="145"/>
      <c r="L412" s="146"/>
      <c r="M412" s="145"/>
    </row>
    <row r="413" spans="6:13" x14ac:dyDescent="0.35">
      <c r="F413" s="146"/>
      <c r="G413" s="145"/>
      <c r="L413" s="146"/>
      <c r="M413" s="145"/>
    </row>
    <row r="414" spans="6:13" x14ac:dyDescent="0.35">
      <c r="F414" s="146"/>
      <c r="G414" s="145"/>
      <c r="L414" s="146"/>
      <c r="M414" s="145"/>
    </row>
    <row r="415" spans="6:13" x14ac:dyDescent="0.35">
      <c r="F415" s="146"/>
      <c r="G415" s="145"/>
      <c r="L415" s="146"/>
      <c r="M415" s="145"/>
    </row>
    <row r="416" spans="6:13" x14ac:dyDescent="0.35">
      <c r="F416" s="146"/>
      <c r="G416" s="145"/>
      <c r="L416" s="146"/>
      <c r="M416" s="145"/>
    </row>
    <row r="417" spans="6:13" x14ac:dyDescent="0.35">
      <c r="F417" s="146"/>
      <c r="G417" s="145"/>
      <c r="L417" s="146"/>
      <c r="M417" s="145"/>
    </row>
    <row r="418" spans="6:13" x14ac:dyDescent="0.35">
      <c r="F418" s="146"/>
      <c r="G418" s="145"/>
      <c r="L418" s="146"/>
      <c r="M418" s="145"/>
    </row>
    <row r="419" spans="6:13" x14ac:dyDescent="0.35">
      <c r="F419" s="146"/>
      <c r="G419" s="145"/>
      <c r="L419" s="146"/>
      <c r="M419" s="145"/>
    </row>
    <row r="420" spans="6:13" x14ac:dyDescent="0.35">
      <c r="F420" s="146"/>
      <c r="G420" s="145"/>
      <c r="L420" s="146"/>
      <c r="M420" s="145"/>
    </row>
    <row r="421" spans="6:13" x14ac:dyDescent="0.35">
      <c r="F421" s="146"/>
      <c r="G421" s="145"/>
      <c r="L421" s="146"/>
      <c r="M421" s="145"/>
    </row>
    <row r="422" spans="6:13" x14ac:dyDescent="0.35">
      <c r="F422" s="146"/>
      <c r="G422" s="145"/>
      <c r="L422" s="146"/>
      <c r="M422" s="145"/>
    </row>
    <row r="423" spans="6:13" x14ac:dyDescent="0.35">
      <c r="F423" s="146"/>
      <c r="G423" s="145"/>
      <c r="L423" s="146"/>
      <c r="M423" s="145"/>
    </row>
    <row r="424" spans="6:13" x14ac:dyDescent="0.35">
      <c r="F424" s="146"/>
      <c r="G424" s="145"/>
      <c r="L424" s="146"/>
      <c r="M424" s="145"/>
    </row>
    <row r="425" spans="6:13" x14ac:dyDescent="0.35">
      <c r="F425" s="146"/>
      <c r="G425" s="145"/>
      <c r="L425" s="146"/>
      <c r="M425" s="145"/>
    </row>
    <row r="426" spans="6:13" x14ac:dyDescent="0.35">
      <c r="F426" s="146"/>
      <c r="G426" s="145"/>
      <c r="L426" s="146"/>
      <c r="M426" s="145"/>
    </row>
    <row r="427" spans="6:13" x14ac:dyDescent="0.35">
      <c r="F427" s="146"/>
      <c r="G427" s="145"/>
      <c r="L427" s="146"/>
      <c r="M427" s="145"/>
    </row>
    <row r="428" spans="6:13" x14ac:dyDescent="0.35">
      <c r="F428" s="146"/>
      <c r="G428" s="145"/>
      <c r="L428" s="146"/>
      <c r="M428" s="145"/>
    </row>
    <row r="429" spans="6:13" x14ac:dyDescent="0.35">
      <c r="F429" s="146"/>
      <c r="G429" s="145"/>
      <c r="L429" s="146"/>
      <c r="M429" s="145"/>
    </row>
    <row r="430" spans="6:13" x14ac:dyDescent="0.35">
      <c r="F430" s="146"/>
      <c r="G430" s="145"/>
      <c r="L430" s="146"/>
      <c r="M430" s="145"/>
    </row>
    <row r="431" spans="6:13" x14ac:dyDescent="0.35">
      <c r="F431" s="146"/>
      <c r="G431" s="145"/>
      <c r="L431" s="146"/>
      <c r="M431" s="145"/>
    </row>
    <row r="432" spans="6:13" x14ac:dyDescent="0.35">
      <c r="F432" s="146"/>
      <c r="G432" s="145"/>
      <c r="L432" s="146"/>
      <c r="M432" s="145"/>
    </row>
    <row r="433" spans="6:13" x14ac:dyDescent="0.35">
      <c r="F433" s="146"/>
      <c r="G433" s="145"/>
      <c r="L433" s="146"/>
      <c r="M433" s="145"/>
    </row>
    <row r="434" spans="6:13" x14ac:dyDescent="0.35">
      <c r="F434" s="146"/>
      <c r="G434" s="145"/>
      <c r="L434" s="146"/>
      <c r="M434" s="145"/>
    </row>
    <row r="435" spans="6:13" x14ac:dyDescent="0.35">
      <c r="F435" s="146"/>
      <c r="G435" s="145"/>
      <c r="L435" s="146"/>
      <c r="M435" s="145"/>
    </row>
    <row r="436" spans="6:13" x14ac:dyDescent="0.35">
      <c r="F436" s="146"/>
      <c r="G436" s="145"/>
      <c r="L436" s="146"/>
      <c r="M436" s="145"/>
    </row>
    <row r="437" spans="6:13" x14ac:dyDescent="0.35">
      <c r="F437" s="146"/>
      <c r="G437" s="145"/>
      <c r="L437" s="146"/>
      <c r="M437" s="145"/>
    </row>
    <row r="438" spans="6:13" x14ac:dyDescent="0.35">
      <c r="F438" s="146"/>
      <c r="G438" s="145"/>
      <c r="L438" s="146"/>
      <c r="M438" s="145"/>
    </row>
    <row r="439" spans="6:13" x14ac:dyDescent="0.35">
      <c r="F439" s="146"/>
      <c r="G439" s="145"/>
      <c r="L439" s="146"/>
      <c r="M439" s="145"/>
    </row>
    <row r="440" spans="6:13" x14ac:dyDescent="0.35">
      <c r="F440" s="146"/>
      <c r="G440" s="145"/>
      <c r="L440" s="146"/>
      <c r="M440" s="145"/>
    </row>
    <row r="441" spans="6:13" x14ac:dyDescent="0.35">
      <c r="F441" s="146"/>
      <c r="G441" s="145"/>
      <c r="L441" s="146"/>
      <c r="M441" s="145"/>
    </row>
    <row r="442" spans="6:13" x14ac:dyDescent="0.35">
      <c r="F442" s="146"/>
      <c r="G442" s="145"/>
      <c r="L442" s="146"/>
      <c r="M442" s="145"/>
    </row>
    <row r="443" spans="6:13" x14ac:dyDescent="0.35">
      <c r="F443" s="146"/>
      <c r="G443" s="145"/>
      <c r="L443" s="146"/>
      <c r="M443" s="145"/>
    </row>
    <row r="444" spans="6:13" x14ac:dyDescent="0.35">
      <c r="F444" s="146"/>
      <c r="G444" s="145"/>
      <c r="L444" s="146"/>
      <c r="M444" s="145"/>
    </row>
    <row r="445" spans="6:13" x14ac:dyDescent="0.35">
      <c r="F445" s="146"/>
      <c r="G445" s="145"/>
      <c r="L445" s="146"/>
      <c r="M445" s="145"/>
    </row>
    <row r="446" spans="6:13" x14ac:dyDescent="0.35">
      <c r="F446" s="146"/>
      <c r="G446" s="145"/>
      <c r="L446" s="146"/>
      <c r="M446" s="145"/>
    </row>
    <row r="447" spans="6:13" x14ac:dyDescent="0.35">
      <c r="F447" s="146"/>
      <c r="G447" s="145"/>
      <c r="L447" s="146"/>
      <c r="M447" s="145"/>
    </row>
    <row r="448" spans="6:13" x14ac:dyDescent="0.35">
      <c r="F448" s="146"/>
      <c r="G448" s="145"/>
      <c r="L448" s="146"/>
      <c r="M448" s="145"/>
    </row>
    <row r="449" spans="6:13" x14ac:dyDescent="0.35">
      <c r="F449" s="146"/>
      <c r="G449" s="145"/>
      <c r="L449" s="146"/>
      <c r="M449" s="145"/>
    </row>
    <row r="450" spans="6:13" x14ac:dyDescent="0.35">
      <c r="F450" s="146"/>
      <c r="G450" s="145"/>
      <c r="L450" s="146"/>
      <c r="M450" s="145"/>
    </row>
    <row r="451" spans="6:13" x14ac:dyDescent="0.35">
      <c r="F451" s="146"/>
      <c r="G451" s="145"/>
      <c r="L451" s="146"/>
      <c r="M451" s="145"/>
    </row>
    <row r="452" spans="6:13" x14ac:dyDescent="0.35">
      <c r="F452" s="146"/>
      <c r="G452" s="145"/>
      <c r="L452" s="146"/>
      <c r="M452" s="145"/>
    </row>
    <row r="453" spans="6:13" x14ac:dyDescent="0.35">
      <c r="F453" s="146"/>
      <c r="G453" s="145"/>
      <c r="L453" s="146"/>
      <c r="M453" s="145"/>
    </row>
    <row r="454" spans="6:13" x14ac:dyDescent="0.35">
      <c r="F454" s="146"/>
      <c r="G454" s="145"/>
      <c r="L454" s="146"/>
      <c r="M454" s="145"/>
    </row>
    <row r="455" spans="6:13" x14ac:dyDescent="0.35">
      <c r="F455" s="146"/>
      <c r="G455" s="145"/>
      <c r="L455" s="146"/>
      <c r="M455" s="145"/>
    </row>
    <row r="456" spans="6:13" x14ac:dyDescent="0.35">
      <c r="F456" s="146"/>
      <c r="G456" s="145"/>
      <c r="L456" s="146"/>
      <c r="M456" s="145"/>
    </row>
    <row r="457" spans="6:13" x14ac:dyDescent="0.35">
      <c r="F457" s="146"/>
      <c r="G457" s="145"/>
      <c r="L457" s="146"/>
      <c r="M457" s="145"/>
    </row>
    <row r="458" spans="6:13" x14ac:dyDescent="0.35">
      <c r="F458" s="146"/>
      <c r="G458" s="145"/>
      <c r="L458" s="146"/>
      <c r="M458" s="145"/>
    </row>
    <row r="459" spans="6:13" x14ac:dyDescent="0.35">
      <c r="F459" s="146"/>
      <c r="G459" s="145"/>
      <c r="L459" s="146"/>
      <c r="M459" s="145"/>
    </row>
    <row r="460" spans="6:13" x14ac:dyDescent="0.35">
      <c r="F460" s="146"/>
      <c r="G460" s="145"/>
      <c r="L460" s="146"/>
      <c r="M460" s="145"/>
    </row>
    <row r="461" spans="6:13" x14ac:dyDescent="0.35">
      <c r="F461" s="146"/>
      <c r="G461" s="145"/>
      <c r="L461" s="146"/>
      <c r="M461" s="145"/>
    </row>
    <row r="462" spans="6:13" x14ac:dyDescent="0.35">
      <c r="F462" s="146"/>
      <c r="G462" s="145"/>
      <c r="L462" s="146"/>
      <c r="M462" s="145"/>
    </row>
    <row r="463" spans="6:13" x14ac:dyDescent="0.35">
      <c r="F463" s="146"/>
      <c r="G463" s="145"/>
      <c r="L463" s="146"/>
      <c r="M463" s="145"/>
    </row>
    <row r="464" spans="6:13" x14ac:dyDescent="0.35">
      <c r="F464" s="146"/>
      <c r="G464" s="145"/>
      <c r="L464" s="146"/>
      <c r="M464" s="145"/>
    </row>
    <row r="465" spans="6:13" x14ac:dyDescent="0.35">
      <c r="F465" s="146"/>
      <c r="G465" s="145"/>
      <c r="L465" s="146"/>
      <c r="M465" s="145"/>
    </row>
    <row r="466" spans="6:13" x14ac:dyDescent="0.35">
      <c r="F466" s="146"/>
      <c r="G466" s="145"/>
      <c r="L466" s="146"/>
      <c r="M466" s="145"/>
    </row>
    <row r="467" spans="6:13" x14ac:dyDescent="0.35">
      <c r="F467" s="146"/>
      <c r="G467" s="145"/>
      <c r="L467" s="146"/>
      <c r="M467" s="145"/>
    </row>
    <row r="468" spans="6:13" x14ac:dyDescent="0.35">
      <c r="F468" s="146"/>
      <c r="G468" s="145"/>
      <c r="L468" s="146"/>
      <c r="M468" s="145"/>
    </row>
    <row r="469" spans="6:13" x14ac:dyDescent="0.35">
      <c r="F469" s="146"/>
      <c r="G469" s="145"/>
      <c r="L469" s="146"/>
      <c r="M469" s="145"/>
    </row>
    <row r="470" spans="6:13" x14ac:dyDescent="0.35">
      <c r="F470" s="146"/>
      <c r="G470" s="145"/>
      <c r="L470" s="146"/>
      <c r="M470" s="145"/>
    </row>
    <row r="471" spans="6:13" x14ac:dyDescent="0.35">
      <c r="F471" s="146"/>
      <c r="G471" s="145"/>
      <c r="L471" s="146"/>
      <c r="M471" s="145"/>
    </row>
    <row r="472" spans="6:13" x14ac:dyDescent="0.35">
      <c r="F472" s="146"/>
      <c r="G472" s="145"/>
      <c r="L472" s="146"/>
      <c r="M472" s="145"/>
    </row>
    <row r="473" spans="6:13" x14ac:dyDescent="0.35">
      <c r="F473" s="146"/>
      <c r="G473" s="145"/>
      <c r="L473" s="146"/>
      <c r="M473" s="145"/>
    </row>
    <row r="474" spans="6:13" x14ac:dyDescent="0.35">
      <c r="F474" s="146"/>
      <c r="G474" s="145"/>
      <c r="L474" s="146"/>
      <c r="M474" s="145"/>
    </row>
    <row r="475" spans="6:13" x14ac:dyDescent="0.35">
      <c r="F475" s="146"/>
      <c r="G475" s="145"/>
      <c r="L475" s="146"/>
      <c r="M475" s="145"/>
    </row>
    <row r="476" spans="6:13" x14ac:dyDescent="0.35">
      <c r="F476" s="146"/>
      <c r="G476" s="145"/>
      <c r="L476" s="146"/>
      <c r="M476" s="145"/>
    </row>
    <row r="477" spans="6:13" x14ac:dyDescent="0.35">
      <c r="F477" s="146"/>
      <c r="G477" s="145"/>
      <c r="L477" s="146"/>
      <c r="M477" s="145"/>
    </row>
    <row r="478" spans="6:13" x14ac:dyDescent="0.35">
      <c r="F478" s="146"/>
      <c r="G478" s="145"/>
      <c r="L478" s="146"/>
      <c r="M478" s="145"/>
    </row>
    <row r="479" spans="6:13" x14ac:dyDescent="0.35">
      <c r="F479" s="146"/>
      <c r="G479" s="145"/>
      <c r="L479" s="146"/>
      <c r="M479" s="145"/>
    </row>
    <row r="480" spans="6:13" x14ac:dyDescent="0.35">
      <c r="F480" s="146"/>
      <c r="G480" s="145"/>
      <c r="L480" s="146"/>
      <c r="M480" s="145"/>
    </row>
    <row r="481" spans="6:13" x14ac:dyDescent="0.35">
      <c r="F481" s="146"/>
      <c r="G481" s="145"/>
      <c r="L481" s="146"/>
      <c r="M481" s="145"/>
    </row>
    <row r="482" spans="6:13" x14ac:dyDescent="0.35">
      <c r="F482" s="146"/>
      <c r="G482" s="145"/>
      <c r="L482" s="146"/>
      <c r="M482" s="145"/>
    </row>
    <row r="483" spans="6:13" x14ac:dyDescent="0.35">
      <c r="F483" s="146"/>
      <c r="G483" s="145"/>
      <c r="L483" s="146"/>
      <c r="M483" s="145"/>
    </row>
    <row r="484" spans="6:13" x14ac:dyDescent="0.35">
      <c r="F484" s="146"/>
      <c r="G484" s="145"/>
      <c r="L484" s="146"/>
      <c r="M484" s="145"/>
    </row>
    <row r="485" spans="6:13" x14ac:dyDescent="0.35">
      <c r="F485" s="146"/>
      <c r="G485" s="145"/>
      <c r="L485" s="146"/>
      <c r="M485" s="145"/>
    </row>
    <row r="486" spans="6:13" x14ac:dyDescent="0.35">
      <c r="F486" s="146"/>
      <c r="G486" s="145"/>
      <c r="L486" s="146"/>
      <c r="M486" s="145"/>
    </row>
    <row r="487" spans="6:13" x14ac:dyDescent="0.35">
      <c r="F487" s="146"/>
      <c r="G487" s="145"/>
      <c r="L487" s="146"/>
      <c r="M487" s="145"/>
    </row>
    <row r="488" spans="6:13" x14ac:dyDescent="0.35">
      <c r="F488" s="146"/>
      <c r="G488" s="145"/>
      <c r="L488" s="146"/>
      <c r="M488" s="145"/>
    </row>
    <row r="489" spans="6:13" x14ac:dyDescent="0.35">
      <c r="F489" s="146"/>
      <c r="G489" s="145"/>
      <c r="L489" s="146"/>
      <c r="M489" s="145"/>
    </row>
    <row r="490" spans="6:13" x14ac:dyDescent="0.35">
      <c r="F490" s="146"/>
      <c r="G490" s="145"/>
      <c r="L490" s="146"/>
      <c r="M490" s="145"/>
    </row>
    <row r="491" spans="6:13" x14ac:dyDescent="0.35">
      <c r="F491" s="146"/>
      <c r="G491" s="145"/>
      <c r="L491" s="146"/>
      <c r="M491" s="145"/>
    </row>
    <row r="492" spans="6:13" x14ac:dyDescent="0.35">
      <c r="F492" s="146"/>
      <c r="G492" s="145"/>
      <c r="L492" s="146"/>
      <c r="M492" s="145"/>
    </row>
    <row r="493" spans="6:13" x14ac:dyDescent="0.35">
      <c r="F493" s="146"/>
      <c r="G493" s="145"/>
      <c r="L493" s="146"/>
      <c r="M493" s="145"/>
    </row>
    <row r="494" spans="6:13" x14ac:dyDescent="0.35">
      <c r="F494" s="146"/>
      <c r="G494" s="145"/>
      <c r="L494" s="146"/>
      <c r="M494" s="145"/>
    </row>
    <row r="495" spans="6:13" x14ac:dyDescent="0.35">
      <c r="F495" s="146"/>
      <c r="G495" s="145"/>
      <c r="L495" s="146"/>
      <c r="M495" s="145"/>
    </row>
    <row r="496" spans="6:13" x14ac:dyDescent="0.35">
      <c r="F496" s="146"/>
      <c r="G496" s="145"/>
      <c r="L496" s="146"/>
      <c r="M496" s="145"/>
    </row>
    <row r="497" spans="6:13" x14ac:dyDescent="0.35">
      <c r="F497" s="146"/>
      <c r="G497" s="145"/>
      <c r="L497" s="146"/>
      <c r="M497" s="145"/>
    </row>
    <row r="498" spans="6:13" x14ac:dyDescent="0.35">
      <c r="F498" s="146"/>
      <c r="G498" s="145"/>
      <c r="L498" s="146"/>
      <c r="M498" s="145"/>
    </row>
    <row r="499" spans="6:13" x14ac:dyDescent="0.35">
      <c r="F499" s="146"/>
      <c r="G499" s="145"/>
      <c r="L499" s="146"/>
      <c r="M499" s="145"/>
    </row>
    <row r="500" spans="6:13" x14ac:dyDescent="0.35">
      <c r="F500" s="146"/>
      <c r="G500" s="145"/>
      <c r="L500" s="146"/>
      <c r="M500" s="145"/>
    </row>
    <row r="501" spans="6:13" x14ac:dyDescent="0.35">
      <c r="F501" s="146"/>
      <c r="G501" s="145"/>
      <c r="L501" s="146"/>
      <c r="M501" s="145"/>
    </row>
    <row r="502" spans="6:13" x14ac:dyDescent="0.35">
      <c r="F502" s="146"/>
      <c r="G502" s="145"/>
      <c r="L502" s="146"/>
      <c r="M502" s="145"/>
    </row>
    <row r="503" spans="6:13" x14ac:dyDescent="0.35">
      <c r="F503" s="146"/>
      <c r="G503" s="145"/>
      <c r="L503" s="146"/>
      <c r="M503" s="145"/>
    </row>
    <row r="504" spans="6:13" x14ac:dyDescent="0.35">
      <c r="F504" s="146"/>
      <c r="G504" s="145"/>
      <c r="L504" s="146"/>
      <c r="M504" s="145"/>
    </row>
    <row r="505" spans="6:13" x14ac:dyDescent="0.35">
      <c r="F505" s="146"/>
      <c r="G505" s="145"/>
      <c r="L505" s="146"/>
      <c r="M505" s="145"/>
    </row>
    <row r="506" spans="6:13" x14ac:dyDescent="0.35">
      <c r="F506" s="146"/>
      <c r="G506" s="145"/>
      <c r="L506" s="146"/>
      <c r="M506" s="145"/>
    </row>
    <row r="507" spans="6:13" x14ac:dyDescent="0.35">
      <c r="F507" s="146"/>
      <c r="G507" s="145"/>
      <c r="L507" s="146"/>
      <c r="M507" s="145"/>
    </row>
    <row r="508" spans="6:13" x14ac:dyDescent="0.35">
      <c r="F508" s="146"/>
      <c r="G508" s="145"/>
      <c r="L508" s="146"/>
      <c r="M508" s="145"/>
    </row>
    <row r="509" spans="6:13" x14ac:dyDescent="0.35">
      <c r="F509" s="146"/>
      <c r="G509" s="145"/>
      <c r="L509" s="146"/>
      <c r="M509" s="145"/>
    </row>
    <row r="510" spans="6:13" x14ac:dyDescent="0.35">
      <c r="F510" s="146"/>
      <c r="G510" s="145"/>
      <c r="L510" s="146"/>
      <c r="M510" s="145"/>
    </row>
    <row r="511" spans="6:13" x14ac:dyDescent="0.35">
      <c r="F511" s="146"/>
      <c r="G511" s="145"/>
      <c r="L511" s="146"/>
      <c r="M511" s="145"/>
    </row>
    <row r="512" spans="6:13" x14ac:dyDescent="0.35">
      <c r="F512" s="146"/>
      <c r="G512" s="145"/>
      <c r="L512" s="146"/>
      <c r="M512" s="145"/>
    </row>
    <row r="513" spans="6:13" x14ac:dyDescent="0.35">
      <c r="F513" s="146"/>
      <c r="G513" s="145"/>
      <c r="L513" s="146"/>
      <c r="M513" s="145"/>
    </row>
    <row r="514" spans="6:13" x14ac:dyDescent="0.35">
      <c r="F514" s="146"/>
      <c r="G514" s="145"/>
      <c r="L514" s="146"/>
      <c r="M514" s="145"/>
    </row>
    <row r="515" spans="6:13" x14ac:dyDescent="0.35">
      <c r="F515" s="146"/>
      <c r="G515" s="145"/>
      <c r="L515" s="146"/>
      <c r="M515" s="145"/>
    </row>
    <row r="516" spans="6:13" x14ac:dyDescent="0.35">
      <c r="F516" s="146"/>
      <c r="G516" s="145"/>
      <c r="L516" s="146"/>
      <c r="M516" s="145"/>
    </row>
    <row r="517" spans="6:13" x14ac:dyDescent="0.35">
      <c r="F517" s="146"/>
      <c r="G517" s="145"/>
      <c r="L517" s="146"/>
      <c r="M517" s="145"/>
    </row>
    <row r="518" spans="6:13" x14ac:dyDescent="0.35">
      <c r="F518" s="146"/>
      <c r="G518" s="145"/>
      <c r="L518" s="146"/>
      <c r="M518" s="145"/>
    </row>
    <row r="519" spans="6:13" x14ac:dyDescent="0.35">
      <c r="F519" s="146"/>
      <c r="G519" s="145"/>
      <c r="L519" s="146"/>
      <c r="M519" s="145"/>
    </row>
    <row r="520" spans="6:13" x14ac:dyDescent="0.35">
      <c r="F520" s="146"/>
      <c r="G520" s="145"/>
      <c r="L520" s="146"/>
      <c r="M520" s="145"/>
    </row>
    <row r="521" spans="6:13" x14ac:dyDescent="0.35">
      <c r="F521" s="146"/>
      <c r="G521" s="145"/>
      <c r="L521" s="146"/>
      <c r="M521" s="145"/>
    </row>
    <row r="522" spans="6:13" x14ac:dyDescent="0.35">
      <c r="F522" s="146"/>
      <c r="G522" s="145"/>
      <c r="L522" s="146"/>
      <c r="M522" s="145"/>
    </row>
    <row r="523" spans="6:13" x14ac:dyDescent="0.35">
      <c r="F523" s="146"/>
      <c r="G523" s="145"/>
      <c r="L523" s="146"/>
      <c r="M523" s="145"/>
    </row>
    <row r="524" spans="6:13" x14ac:dyDescent="0.35">
      <c r="F524" s="146"/>
      <c r="G524" s="145"/>
      <c r="L524" s="146"/>
      <c r="M524" s="145"/>
    </row>
    <row r="525" spans="6:13" x14ac:dyDescent="0.35">
      <c r="F525" s="146"/>
      <c r="G525" s="145"/>
      <c r="L525" s="146"/>
      <c r="M525" s="145"/>
    </row>
    <row r="526" spans="6:13" x14ac:dyDescent="0.35">
      <c r="F526" s="146"/>
      <c r="G526" s="145"/>
      <c r="L526" s="146"/>
      <c r="M526" s="145"/>
    </row>
    <row r="527" spans="6:13" x14ac:dyDescent="0.35">
      <c r="F527" s="146"/>
      <c r="G527" s="145"/>
      <c r="L527" s="146"/>
      <c r="M527" s="145"/>
    </row>
    <row r="528" spans="6:13" x14ac:dyDescent="0.35">
      <c r="F528" s="146"/>
      <c r="G528" s="145"/>
      <c r="L528" s="146"/>
      <c r="M528" s="145"/>
    </row>
    <row r="529" spans="6:13" x14ac:dyDescent="0.35">
      <c r="F529" s="146"/>
      <c r="G529" s="145"/>
      <c r="L529" s="146"/>
      <c r="M529" s="145"/>
    </row>
    <row r="530" spans="6:13" x14ac:dyDescent="0.35">
      <c r="F530" s="146"/>
      <c r="G530" s="145"/>
      <c r="L530" s="146"/>
      <c r="M530" s="145"/>
    </row>
    <row r="531" spans="6:13" x14ac:dyDescent="0.35">
      <c r="F531" s="146"/>
      <c r="G531" s="145"/>
      <c r="L531" s="146"/>
      <c r="M531" s="145"/>
    </row>
    <row r="532" spans="6:13" x14ac:dyDescent="0.35">
      <c r="F532" s="146"/>
      <c r="G532" s="145"/>
      <c r="L532" s="146"/>
      <c r="M532" s="145"/>
    </row>
    <row r="533" spans="6:13" x14ac:dyDescent="0.35">
      <c r="F533" s="146"/>
      <c r="G533" s="145"/>
      <c r="L533" s="146"/>
      <c r="M533" s="145"/>
    </row>
    <row r="534" spans="6:13" x14ac:dyDescent="0.35">
      <c r="F534" s="146"/>
      <c r="G534" s="145"/>
      <c r="L534" s="146"/>
      <c r="M534" s="145"/>
    </row>
    <row r="535" spans="6:13" x14ac:dyDescent="0.35">
      <c r="F535" s="146"/>
      <c r="G535" s="145"/>
      <c r="L535" s="146"/>
      <c r="M535" s="145"/>
    </row>
    <row r="536" spans="6:13" x14ac:dyDescent="0.35">
      <c r="F536" s="146"/>
      <c r="G536" s="145"/>
      <c r="L536" s="146"/>
      <c r="M536" s="145"/>
    </row>
    <row r="537" spans="6:13" x14ac:dyDescent="0.35">
      <c r="F537" s="146"/>
      <c r="G537" s="145"/>
      <c r="L537" s="146"/>
      <c r="M537" s="145"/>
    </row>
    <row r="538" spans="6:13" x14ac:dyDescent="0.35">
      <c r="F538" s="146"/>
      <c r="G538" s="145"/>
      <c r="L538" s="146"/>
      <c r="M538" s="145"/>
    </row>
    <row r="539" spans="6:13" x14ac:dyDescent="0.35">
      <c r="F539" s="146"/>
      <c r="G539" s="145"/>
      <c r="L539" s="146"/>
      <c r="M539" s="145"/>
    </row>
    <row r="540" spans="6:13" x14ac:dyDescent="0.35">
      <c r="F540" s="146"/>
      <c r="G540" s="145"/>
      <c r="L540" s="146"/>
      <c r="M540" s="145"/>
    </row>
    <row r="541" spans="6:13" x14ac:dyDescent="0.35">
      <c r="F541" s="146"/>
      <c r="G541" s="145"/>
      <c r="L541" s="146"/>
      <c r="M541" s="145"/>
    </row>
    <row r="542" spans="6:13" x14ac:dyDescent="0.35">
      <c r="F542" s="146"/>
      <c r="G542" s="145"/>
      <c r="L542" s="146"/>
      <c r="M542" s="145"/>
    </row>
    <row r="543" spans="6:13" x14ac:dyDescent="0.35">
      <c r="F543" s="146"/>
      <c r="G543" s="145"/>
      <c r="L543" s="146"/>
      <c r="M543" s="145"/>
    </row>
    <row r="544" spans="6:13" x14ac:dyDescent="0.35">
      <c r="F544" s="146"/>
      <c r="G544" s="145"/>
      <c r="L544" s="146"/>
      <c r="M544" s="145"/>
    </row>
    <row r="545" spans="6:13" x14ac:dyDescent="0.35">
      <c r="F545" s="146"/>
      <c r="G545" s="145"/>
      <c r="L545" s="146"/>
      <c r="M545" s="145"/>
    </row>
    <row r="546" spans="6:13" x14ac:dyDescent="0.35">
      <c r="F546" s="146"/>
      <c r="G546" s="145"/>
      <c r="L546" s="146"/>
      <c r="M546" s="145"/>
    </row>
    <row r="547" spans="6:13" x14ac:dyDescent="0.35">
      <c r="F547" s="146"/>
      <c r="G547" s="145"/>
      <c r="L547" s="146"/>
      <c r="M547" s="145"/>
    </row>
    <row r="548" spans="6:13" x14ac:dyDescent="0.35">
      <c r="F548" s="146"/>
      <c r="G548" s="145"/>
      <c r="L548" s="146"/>
      <c r="M548" s="145"/>
    </row>
    <row r="549" spans="6:13" x14ac:dyDescent="0.35">
      <c r="F549" s="146"/>
      <c r="G549" s="145"/>
      <c r="L549" s="146"/>
      <c r="M549" s="145"/>
    </row>
    <row r="550" spans="6:13" x14ac:dyDescent="0.35">
      <c r="F550" s="146"/>
      <c r="G550" s="145"/>
      <c r="L550" s="146"/>
      <c r="M550" s="145"/>
    </row>
    <row r="551" spans="6:13" x14ac:dyDescent="0.35">
      <c r="F551" s="146"/>
      <c r="G551" s="145"/>
      <c r="L551" s="146"/>
      <c r="M551" s="145"/>
    </row>
    <row r="552" spans="6:13" x14ac:dyDescent="0.35">
      <c r="F552" s="146"/>
      <c r="G552" s="145"/>
      <c r="L552" s="146"/>
      <c r="M552" s="145"/>
    </row>
    <row r="553" spans="6:13" x14ac:dyDescent="0.35">
      <c r="F553" s="146"/>
      <c r="G553" s="145"/>
      <c r="L553" s="146"/>
      <c r="M553" s="145"/>
    </row>
    <row r="554" spans="6:13" x14ac:dyDescent="0.35">
      <c r="F554" s="146"/>
      <c r="G554" s="145"/>
      <c r="L554" s="146"/>
      <c r="M554" s="145"/>
    </row>
    <row r="555" spans="6:13" x14ac:dyDescent="0.35">
      <c r="F555" s="146"/>
      <c r="G555" s="145"/>
      <c r="L555" s="146"/>
      <c r="M555" s="145"/>
    </row>
    <row r="556" spans="6:13" x14ac:dyDescent="0.35">
      <c r="F556" s="146"/>
      <c r="G556" s="145"/>
      <c r="L556" s="146"/>
      <c r="M556" s="145"/>
    </row>
    <row r="557" spans="6:13" x14ac:dyDescent="0.35">
      <c r="F557" s="146"/>
      <c r="G557" s="145"/>
      <c r="L557" s="146"/>
      <c r="M557" s="145"/>
    </row>
    <row r="558" spans="6:13" x14ac:dyDescent="0.35">
      <c r="F558" s="146"/>
      <c r="G558" s="145"/>
      <c r="L558" s="146"/>
      <c r="M558" s="145"/>
    </row>
    <row r="559" spans="6:13" x14ac:dyDescent="0.35">
      <c r="F559" s="146"/>
      <c r="G559" s="145"/>
      <c r="L559" s="146"/>
      <c r="M559" s="145"/>
    </row>
    <row r="560" spans="6:13" x14ac:dyDescent="0.35">
      <c r="F560" s="146"/>
      <c r="G560" s="145"/>
      <c r="L560" s="146"/>
      <c r="M560" s="145"/>
    </row>
    <row r="561" spans="6:13" x14ac:dyDescent="0.35">
      <c r="F561" s="146"/>
      <c r="G561" s="145"/>
      <c r="L561" s="146"/>
      <c r="M561" s="145"/>
    </row>
    <row r="562" spans="6:13" x14ac:dyDescent="0.35">
      <c r="F562" s="146"/>
      <c r="G562" s="145"/>
      <c r="L562" s="146"/>
      <c r="M562" s="145"/>
    </row>
    <row r="563" spans="6:13" x14ac:dyDescent="0.35">
      <c r="F563" s="146"/>
      <c r="G563" s="145"/>
      <c r="L563" s="146"/>
      <c r="M563" s="145"/>
    </row>
    <row r="564" spans="6:13" x14ac:dyDescent="0.35">
      <c r="F564" s="146"/>
      <c r="G564" s="145"/>
      <c r="L564" s="146"/>
      <c r="M564" s="145"/>
    </row>
    <row r="565" spans="6:13" x14ac:dyDescent="0.35">
      <c r="F565" s="146"/>
      <c r="G565" s="145"/>
      <c r="L565" s="146"/>
      <c r="M565" s="145"/>
    </row>
    <row r="566" spans="6:13" x14ac:dyDescent="0.35">
      <c r="F566" s="146"/>
      <c r="G566" s="145"/>
      <c r="L566" s="146"/>
      <c r="M566" s="145"/>
    </row>
    <row r="567" spans="6:13" x14ac:dyDescent="0.35">
      <c r="F567" s="146"/>
      <c r="G567" s="145"/>
      <c r="L567" s="146"/>
      <c r="M567" s="145"/>
    </row>
    <row r="568" spans="6:13" x14ac:dyDescent="0.35">
      <c r="F568" s="146"/>
      <c r="G568" s="145"/>
      <c r="L568" s="146"/>
      <c r="M568" s="145"/>
    </row>
    <row r="569" spans="6:13" x14ac:dyDescent="0.35">
      <c r="F569" s="146"/>
      <c r="G569" s="145"/>
      <c r="L569" s="146"/>
      <c r="M569" s="145"/>
    </row>
    <row r="570" spans="6:13" x14ac:dyDescent="0.35">
      <c r="F570" s="146"/>
      <c r="G570" s="145"/>
      <c r="L570" s="146"/>
      <c r="M570" s="145"/>
    </row>
    <row r="571" spans="6:13" x14ac:dyDescent="0.35">
      <c r="F571" s="146"/>
      <c r="G571" s="145"/>
      <c r="L571" s="146"/>
      <c r="M571" s="145"/>
    </row>
    <row r="572" spans="6:13" x14ac:dyDescent="0.35">
      <c r="F572" s="146"/>
      <c r="G572" s="145"/>
      <c r="L572" s="146"/>
      <c r="M572" s="145"/>
    </row>
    <row r="573" spans="6:13" x14ac:dyDescent="0.35">
      <c r="F573" s="146"/>
      <c r="G573" s="145"/>
      <c r="L573" s="146"/>
      <c r="M573" s="145"/>
    </row>
    <row r="574" spans="6:13" x14ac:dyDescent="0.35">
      <c r="F574" s="146"/>
      <c r="G574" s="145"/>
      <c r="L574" s="146"/>
      <c r="M574" s="145"/>
    </row>
    <row r="575" spans="6:13" x14ac:dyDescent="0.35">
      <c r="F575" s="146"/>
      <c r="G575" s="145"/>
      <c r="L575" s="146"/>
      <c r="M575" s="145"/>
    </row>
    <row r="576" spans="6:13" x14ac:dyDescent="0.35">
      <c r="F576" s="146"/>
      <c r="G576" s="145"/>
      <c r="L576" s="146"/>
      <c r="M576" s="145"/>
    </row>
    <row r="577" spans="6:13" x14ac:dyDescent="0.35">
      <c r="F577" s="146"/>
      <c r="G577" s="145"/>
      <c r="L577" s="146"/>
      <c r="M577" s="145"/>
    </row>
    <row r="578" spans="6:13" x14ac:dyDescent="0.35">
      <c r="F578" s="146"/>
      <c r="G578" s="145"/>
      <c r="L578" s="146"/>
      <c r="M578" s="145"/>
    </row>
    <row r="579" spans="6:13" x14ac:dyDescent="0.35">
      <c r="F579" s="146"/>
      <c r="G579" s="145"/>
      <c r="L579" s="146"/>
      <c r="M579" s="145"/>
    </row>
    <row r="580" spans="6:13" x14ac:dyDescent="0.35">
      <c r="F580" s="146"/>
      <c r="G580" s="145"/>
      <c r="L580" s="146"/>
      <c r="M580" s="145"/>
    </row>
    <row r="581" spans="6:13" x14ac:dyDescent="0.35">
      <c r="F581" s="146"/>
      <c r="G581" s="145"/>
      <c r="L581" s="146"/>
      <c r="M581" s="145"/>
    </row>
    <row r="582" spans="6:13" x14ac:dyDescent="0.35">
      <c r="F582" s="146"/>
      <c r="G582" s="145"/>
      <c r="L582" s="146"/>
      <c r="M582" s="145"/>
    </row>
    <row r="583" spans="6:13" x14ac:dyDescent="0.35">
      <c r="F583" s="146"/>
      <c r="G583" s="145"/>
      <c r="L583" s="146"/>
      <c r="M583" s="145"/>
    </row>
    <row r="584" spans="6:13" x14ac:dyDescent="0.35">
      <c r="F584" s="146"/>
      <c r="G584" s="145"/>
      <c r="L584" s="146"/>
      <c r="M584" s="145"/>
    </row>
    <row r="585" spans="6:13" x14ac:dyDescent="0.35">
      <c r="F585" s="146"/>
      <c r="G585" s="145"/>
      <c r="L585" s="146"/>
      <c r="M585" s="145"/>
    </row>
    <row r="586" spans="6:13" x14ac:dyDescent="0.35">
      <c r="F586" s="146"/>
      <c r="G586" s="145"/>
      <c r="L586" s="146"/>
      <c r="M586" s="145"/>
    </row>
    <row r="587" spans="6:13" x14ac:dyDescent="0.35">
      <c r="F587" s="146"/>
      <c r="G587" s="145"/>
      <c r="L587" s="146"/>
      <c r="M587" s="145"/>
    </row>
    <row r="588" spans="6:13" x14ac:dyDescent="0.35">
      <c r="F588" s="146"/>
      <c r="G588" s="145"/>
      <c r="L588" s="146"/>
      <c r="M588" s="145"/>
    </row>
    <row r="589" spans="6:13" x14ac:dyDescent="0.35">
      <c r="F589" s="146"/>
      <c r="G589" s="145"/>
      <c r="L589" s="146"/>
      <c r="M589" s="145"/>
    </row>
    <row r="590" spans="6:13" x14ac:dyDescent="0.35">
      <c r="F590" s="146"/>
      <c r="G590" s="145"/>
      <c r="L590" s="146"/>
      <c r="M590" s="145"/>
    </row>
    <row r="591" spans="6:13" x14ac:dyDescent="0.35">
      <c r="F591" s="146"/>
      <c r="G591" s="145"/>
      <c r="L591" s="146"/>
      <c r="M591" s="145"/>
    </row>
    <row r="592" spans="6:13" x14ac:dyDescent="0.35">
      <c r="F592" s="146"/>
      <c r="G592" s="145"/>
      <c r="L592" s="146"/>
      <c r="M592" s="145"/>
    </row>
    <row r="593" spans="6:13" x14ac:dyDescent="0.35">
      <c r="F593" s="146"/>
      <c r="G593" s="145"/>
      <c r="L593" s="146"/>
      <c r="M593" s="145"/>
    </row>
    <row r="594" spans="6:13" x14ac:dyDescent="0.35">
      <c r="F594" s="146"/>
      <c r="G594" s="145"/>
      <c r="L594" s="146"/>
      <c r="M594" s="145"/>
    </row>
    <row r="595" spans="6:13" x14ac:dyDescent="0.35">
      <c r="F595" s="146"/>
      <c r="G595" s="145"/>
      <c r="L595" s="146"/>
      <c r="M595" s="145"/>
    </row>
    <row r="596" spans="6:13" x14ac:dyDescent="0.35">
      <c r="F596" s="146"/>
      <c r="G596" s="145"/>
      <c r="L596" s="146"/>
      <c r="M596" s="145"/>
    </row>
    <row r="597" spans="6:13" x14ac:dyDescent="0.35">
      <c r="F597" s="146"/>
      <c r="G597" s="145"/>
      <c r="L597" s="146"/>
      <c r="M597" s="145"/>
    </row>
    <row r="598" spans="6:13" x14ac:dyDescent="0.35">
      <c r="F598" s="146"/>
      <c r="G598" s="145"/>
      <c r="L598" s="146"/>
      <c r="M598" s="145"/>
    </row>
    <row r="599" spans="6:13" x14ac:dyDescent="0.35">
      <c r="F599" s="146"/>
      <c r="G599" s="145"/>
      <c r="L599" s="146"/>
      <c r="M599" s="145"/>
    </row>
    <row r="600" spans="6:13" x14ac:dyDescent="0.35">
      <c r="F600" s="146"/>
      <c r="G600" s="145"/>
      <c r="L600" s="146"/>
      <c r="M600" s="145"/>
    </row>
    <row r="601" spans="6:13" x14ac:dyDescent="0.35">
      <c r="F601" s="146"/>
      <c r="G601" s="145"/>
      <c r="L601" s="146"/>
      <c r="M601" s="145"/>
    </row>
    <row r="602" spans="6:13" x14ac:dyDescent="0.35">
      <c r="F602" s="146"/>
      <c r="G602" s="145"/>
      <c r="L602" s="146"/>
      <c r="M602" s="145"/>
    </row>
    <row r="603" spans="6:13" x14ac:dyDescent="0.35">
      <c r="F603" s="146"/>
      <c r="G603" s="145"/>
    </row>
    <row r="604" spans="6:13" x14ac:dyDescent="0.35">
      <c r="F604" s="146"/>
      <c r="G604" s="145"/>
    </row>
    <row r="605" spans="6:13" x14ac:dyDescent="0.35">
      <c r="F605" s="146"/>
      <c r="G605" s="145"/>
    </row>
    <row r="606" spans="6:13" x14ac:dyDescent="0.35">
      <c r="F606" s="146"/>
      <c r="G606" s="145"/>
    </row>
    <row r="607" spans="6:13" x14ac:dyDescent="0.35">
      <c r="F607" s="146"/>
      <c r="G607" s="145"/>
    </row>
    <row r="608" spans="6:13" x14ac:dyDescent="0.35">
      <c r="F608" s="146"/>
      <c r="G608" s="145"/>
    </row>
    <row r="609" spans="6:7" x14ac:dyDescent="0.35">
      <c r="F609" s="146"/>
      <c r="G609" s="145"/>
    </row>
  </sheetData>
  <sheetProtection algorithmName="SHA-512" hashValue="zDAX9760rPlqoBN8UqIduD+G0Sq7UeZCHXixjdeXBMn8hsI6kV9Y4Fwzlf1JuBsn5X+02Za0qP5f3cOGgMlrnw==" saltValue="IMXO8BHWn//APFjTS1aCRA==" spinCount="100000" sheet="1" objects="1" scenarios="1"/>
  <mergeCells count="3">
    <mergeCell ref="F7:X7"/>
    <mergeCell ref="F3:G3"/>
    <mergeCell ref="L3:M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F33351-0695-4E0E-BC90-038E6D5FA7AC}">
          <x14:formula1>
            <xm:f>List!$A$2:$A$25</xm:f>
          </x14:formula1>
          <xm:sqref>F10:F32 L10:L32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253A-B0FB-440E-9049-049ED8510FE4}">
  <sheetPr codeName="Sheet2">
    <tabColor rgb="FF00546E"/>
  </sheetPr>
  <dimension ref="B1:K34"/>
  <sheetViews>
    <sheetView showGridLines="0" workbookViewId="0">
      <selection activeCell="D33" sqref="D33"/>
    </sheetView>
  </sheetViews>
  <sheetFormatPr defaultColWidth="8.90625" defaultRowHeight="14.5" x14ac:dyDescent="0.35"/>
  <cols>
    <col min="1" max="1" width="3.6328125" style="2" customWidth="1"/>
    <col min="2" max="2" width="39" style="2" customWidth="1"/>
    <col min="3" max="3" width="20.453125" style="14" customWidth="1"/>
    <col min="4" max="4" width="22.1796875" style="23" customWidth="1"/>
    <col min="5" max="5" width="5.6328125" style="23" customWidth="1"/>
    <col min="6" max="6" width="20.54296875" style="18" customWidth="1"/>
    <col min="7" max="7" width="18.1796875" style="18" customWidth="1"/>
    <col min="8" max="8" width="18" style="23" customWidth="1"/>
    <col min="9" max="9" width="49.90625" style="3" customWidth="1"/>
    <col min="10" max="10" width="15.1796875" style="2" customWidth="1"/>
    <col min="11" max="11" width="34.36328125" style="2" customWidth="1"/>
    <col min="12" max="16384" width="8.90625" style="2"/>
  </cols>
  <sheetData>
    <row r="1" spans="2:11" x14ac:dyDescent="0.35">
      <c r="B1" s="1" t="s">
        <v>194</v>
      </c>
    </row>
    <row r="2" spans="2:11" ht="15" thickBot="1" x14ac:dyDescent="0.4">
      <c r="D2" s="26"/>
      <c r="E2" s="26"/>
      <c r="H2" s="40" t="s">
        <v>125</v>
      </c>
    </row>
    <row r="3" spans="2:11" ht="15" thickBot="1" x14ac:dyDescent="0.4">
      <c r="B3" s="41" t="s">
        <v>124</v>
      </c>
      <c r="C3" s="159"/>
      <c r="D3" s="158" t="s">
        <v>203</v>
      </c>
      <c r="E3" s="26"/>
      <c r="I3" s="11"/>
    </row>
    <row r="4" spans="2:11" ht="58.5" thickBot="1" x14ac:dyDescent="0.4">
      <c r="B4" s="5" t="s">
        <v>18</v>
      </c>
      <c r="C4" s="19" t="s">
        <v>126</v>
      </c>
      <c r="D4" s="76" t="s">
        <v>195</v>
      </c>
      <c r="E4" s="28"/>
      <c r="F4" s="17" t="s">
        <v>145</v>
      </c>
      <c r="G4" s="19" t="s">
        <v>144</v>
      </c>
      <c r="H4" s="42" t="s">
        <v>63</v>
      </c>
      <c r="I4" s="134" t="s">
        <v>25</v>
      </c>
      <c r="J4" s="135"/>
    </row>
    <row r="5" spans="2:11" x14ac:dyDescent="0.35">
      <c r="B5" s="39" t="s">
        <v>0</v>
      </c>
      <c r="C5" s="95">
        <f>'Scope 1 inventory'!G5</f>
        <v>0</v>
      </c>
      <c r="D5" s="103" t="str">
        <f>IFERROR(C5/$C$27,"")</f>
        <v/>
      </c>
      <c r="E5" s="72"/>
      <c r="F5" s="151"/>
      <c r="G5" s="38">
        <f>C5+F5</f>
        <v>0</v>
      </c>
      <c r="H5" s="105">
        <f>IFERROR(G5/$G$25,"")</f>
        <v>0</v>
      </c>
      <c r="I5" s="134"/>
      <c r="J5" s="136"/>
    </row>
    <row r="6" spans="2:11" ht="15" thickBot="1" x14ac:dyDescent="0.4">
      <c r="B6" s="94" t="s">
        <v>19</v>
      </c>
      <c r="C6" s="147"/>
      <c r="D6" s="104" t="str">
        <f>IFERROR(C6/$C$27,"")</f>
        <v/>
      </c>
      <c r="E6" s="72"/>
      <c r="F6" s="152"/>
      <c r="G6" s="36">
        <f>C6+F6</f>
        <v>0</v>
      </c>
      <c r="H6" s="106">
        <f>IFERROR(G6/$G$25,"")</f>
        <v>0</v>
      </c>
      <c r="I6" s="137"/>
      <c r="J6" s="138"/>
    </row>
    <row r="7" spans="2:11" ht="9.65" customHeight="1" thickBot="1" x14ac:dyDescent="0.4">
      <c r="B7" s="3"/>
      <c r="C7" s="16"/>
      <c r="D7" s="66"/>
      <c r="E7" s="66"/>
      <c r="H7" s="24"/>
    </row>
    <row r="8" spans="2:11" ht="58.5" thickBot="1" x14ac:dyDescent="0.4">
      <c r="B8" s="5" t="s">
        <v>18</v>
      </c>
      <c r="C8" s="19" t="s">
        <v>126</v>
      </c>
      <c r="D8" s="76" t="s">
        <v>128</v>
      </c>
      <c r="E8" s="28"/>
      <c r="F8" s="17" t="s">
        <v>145</v>
      </c>
      <c r="G8" s="19" t="s">
        <v>61</v>
      </c>
      <c r="H8" s="25" t="s">
        <v>64</v>
      </c>
      <c r="I8" s="5" t="s">
        <v>25</v>
      </c>
      <c r="J8" s="27" t="s">
        <v>130</v>
      </c>
      <c r="K8" s="4" t="s">
        <v>196</v>
      </c>
    </row>
    <row r="9" spans="2:11" ht="15" thickBot="1" x14ac:dyDescent="0.4">
      <c r="B9" s="30" t="s">
        <v>22</v>
      </c>
      <c r="C9" s="33"/>
      <c r="D9" s="34"/>
      <c r="E9" s="26"/>
      <c r="F9" s="20"/>
      <c r="G9" s="20"/>
      <c r="H9" s="45"/>
      <c r="I9" s="7"/>
      <c r="J9" s="6"/>
      <c r="K9" s="4"/>
    </row>
    <row r="10" spans="2:11" ht="46.25" customHeight="1" x14ac:dyDescent="0.35">
      <c r="B10" s="31" t="s">
        <v>4</v>
      </c>
      <c r="C10" s="148"/>
      <c r="D10" s="37" t="str">
        <f t="shared" ref="D10:D24" si="0">IF(C10&lt;&gt;"",C10/$G$28,"")</f>
        <v/>
      </c>
      <c r="E10" s="73"/>
      <c r="F10" s="153"/>
      <c r="G10" s="35">
        <f t="shared" ref="G10:G24" si="1">C10+F10</f>
        <v>0</v>
      </c>
      <c r="H10" s="43">
        <f>IFERROR(G10/$G$28,"")</f>
        <v>0</v>
      </c>
      <c r="I10" s="46" t="str">
        <f>IF($C$10&lt;&gt;"", "Steel-C3:Company's targets shall include all suppliers’ upstream emissions for purchased intermediate products falling within the iron &amp; steel core boundary.", "")</f>
        <v/>
      </c>
      <c r="J10" s="156"/>
      <c r="K10" s="39" t="str">
        <f>IF($C$10&lt;&gt;"",IF(J10&lt;D10,"ERROR: INSUFFICIENT COVERAGE",IF(J10&lt;100%,"Please make sure this % coverage includes all emissions inside the core boundary", "SUFFICIENT COVERAGE")),"")</f>
        <v/>
      </c>
    </row>
    <row r="11" spans="2:11" x14ac:dyDescent="0.35">
      <c r="B11" s="32" t="s">
        <v>5</v>
      </c>
      <c r="C11" s="149"/>
      <c r="D11" s="37" t="str">
        <f t="shared" si="0"/>
        <v/>
      </c>
      <c r="E11" s="73"/>
      <c r="F11" s="154"/>
      <c r="G11" s="21">
        <f t="shared" si="1"/>
        <v>0</v>
      </c>
      <c r="H11" s="44">
        <f>IFERROR(G11/$G$28,"")</f>
        <v>0</v>
      </c>
      <c r="I11" s="46"/>
      <c r="J11" s="156"/>
      <c r="K11" s="46"/>
    </row>
    <row r="12" spans="2:11" x14ac:dyDescent="0.35">
      <c r="B12" s="8" t="s">
        <v>6</v>
      </c>
      <c r="C12" s="148"/>
      <c r="D12" s="37" t="str">
        <f t="shared" si="0"/>
        <v/>
      </c>
      <c r="E12" s="73"/>
      <c r="F12" s="153"/>
      <c r="G12" s="35">
        <f t="shared" si="1"/>
        <v>0</v>
      </c>
      <c r="H12" s="82">
        <f t="shared" ref="H12:H24" si="2">IFERROR(G12/$G$28,"")</f>
        <v>0</v>
      </c>
      <c r="I12" s="46" t="s">
        <v>123</v>
      </c>
      <c r="J12" s="156"/>
      <c r="K12" s="46" t="str">
        <f>IF(J12="", "",IF(J12&lt;100%, "ERROR: INSUFFICIENT COVERAGE", ""))</f>
        <v/>
      </c>
    </row>
    <row r="13" spans="2:11" x14ac:dyDescent="0.35">
      <c r="B13" s="32" t="s">
        <v>7</v>
      </c>
      <c r="C13" s="149"/>
      <c r="D13" s="37" t="str">
        <f t="shared" si="0"/>
        <v/>
      </c>
      <c r="E13" s="73"/>
      <c r="F13" s="154"/>
      <c r="G13" s="21">
        <f t="shared" si="1"/>
        <v>0</v>
      </c>
      <c r="H13" s="82">
        <f t="shared" si="2"/>
        <v>0</v>
      </c>
      <c r="I13" s="46"/>
      <c r="J13" s="156"/>
      <c r="K13" s="46"/>
    </row>
    <row r="14" spans="2:11" x14ac:dyDescent="0.35">
      <c r="B14" s="8" t="s">
        <v>8</v>
      </c>
      <c r="C14" s="148"/>
      <c r="D14" s="37" t="str">
        <f t="shared" si="0"/>
        <v/>
      </c>
      <c r="E14" s="73"/>
      <c r="F14" s="153"/>
      <c r="G14" s="35">
        <f t="shared" si="1"/>
        <v>0</v>
      </c>
      <c r="H14" s="82">
        <f t="shared" si="2"/>
        <v>0</v>
      </c>
      <c r="I14" s="46"/>
      <c r="J14" s="156"/>
      <c r="K14" s="46"/>
    </row>
    <row r="15" spans="2:11" x14ac:dyDescent="0.35">
      <c r="B15" s="32" t="s">
        <v>9</v>
      </c>
      <c r="C15" s="149"/>
      <c r="D15" s="37" t="str">
        <f t="shared" si="0"/>
        <v/>
      </c>
      <c r="E15" s="73"/>
      <c r="F15" s="154"/>
      <c r="G15" s="21">
        <f t="shared" si="1"/>
        <v>0</v>
      </c>
      <c r="H15" s="82">
        <f t="shared" si="2"/>
        <v>0</v>
      </c>
      <c r="I15" s="46"/>
      <c r="J15" s="156"/>
      <c r="K15" s="46"/>
    </row>
    <row r="16" spans="2:11" x14ac:dyDescent="0.35">
      <c r="B16" s="8" t="s">
        <v>20</v>
      </c>
      <c r="C16" s="148"/>
      <c r="D16" s="37" t="str">
        <f t="shared" si="0"/>
        <v/>
      </c>
      <c r="E16" s="73"/>
      <c r="F16" s="153"/>
      <c r="G16" s="35">
        <f t="shared" si="1"/>
        <v>0</v>
      </c>
      <c r="H16" s="82">
        <f t="shared" si="2"/>
        <v>0</v>
      </c>
      <c r="I16" s="46"/>
      <c r="J16" s="156"/>
      <c r="K16" s="46"/>
    </row>
    <row r="17" spans="2:11" x14ac:dyDescent="0.35">
      <c r="B17" s="32" t="s">
        <v>10</v>
      </c>
      <c r="C17" s="149"/>
      <c r="D17" s="37" t="str">
        <f t="shared" si="0"/>
        <v/>
      </c>
      <c r="E17" s="73"/>
      <c r="F17" s="154"/>
      <c r="G17" s="21">
        <f t="shared" si="1"/>
        <v>0</v>
      </c>
      <c r="H17" s="82">
        <f t="shared" si="2"/>
        <v>0</v>
      </c>
      <c r="I17" s="46"/>
      <c r="J17" s="156"/>
      <c r="K17" s="46"/>
    </row>
    <row r="18" spans="2:11" x14ac:dyDescent="0.35">
      <c r="B18" s="8" t="s">
        <v>11</v>
      </c>
      <c r="C18" s="148"/>
      <c r="D18" s="37" t="str">
        <f t="shared" si="0"/>
        <v/>
      </c>
      <c r="E18" s="73"/>
      <c r="F18" s="153"/>
      <c r="G18" s="35">
        <f t="shared" si="1"/>
        <v>0</v>
      </c>
      <c r="H18" s="82">
        <f t="shared" si="2"/>
        <v>0</v>
      </c>
      <c r="I18" s="46"/>
      <c r="J18" s="156"/>
      <c r="K18" s="46"/>
    </row>
    <row r="19" spans="2:11" ht="60.65" customHeight="1" x14ac:dyDescent="0.35">
      <c r="B19" s="32" t="s">
        <v>12</v>
      </c>
      <c r="C19" s="149"/>
      <c r="D19" s="37" t="str">
        <f t="shared" si="0"/>
        <v/>
      </c>
      <c r="E19" s="73"/>
      <c r="F19" s="154">
        <v>20</v>
      </c>
      <c r="G19" s="21">
        <f t="shared" si="1"/>
        <v>20</v>
      </c>
      <c r="H19" s="82">
        <f t="shared" si="2"/>
        <v>1</v>
      </c>
      <c r="I19" s="46" t="str">
        <f>IF($C$19&lt;&gt;"", "Steel-C4: Company's targets shall include all downstream emissions associated with the further processing of sold intermediate products falling within the iron &amp; steel core boundary.","")</f>
        <v/>
      </c>
      <c r="J19" s="156"/>
      <c r="K19" s="46" t="str">
        <f>IF($C$19&lt;&gt;"",IF(J19&lt;D19, "ERROR: INSUFFICIENT COVERAGE", IF(J19&lt;100%,"Please make sure this % coverage includes all emissions inside the core boundary", "SUFFICIENT COVERAGE")),"")</f>
        <v/>
      </c>
    </row>
    <row r="20" spans="2:11" x14ac:dyDescent="0.35">
      <c r="B20" s="8" t="s">
        <v>13</v>
      </c>
      <c r="C20" s="148"/>
      <c r="D20" s="37" t="str">
        <f t="shared" si="0"/>
        <v/>
      </c>
      <c r="E20" s="73"/>
      <c r="F20" s="153"/>
      <c r="G20" s="35">
        <f t="shared" si="1"/>
        <v>0</v>
      </c>
      <c r="H20" s="82">
        <f t="shared" si="2"/>
        <v>0</v>
      </c>
      <c r="I20" s="46"/>
      <c r="J20" s="156"/>
      <c r="K20" s="46"/>
    </row>
    <row r="21" spans="2:11" x14ac:dyDescent="0.35">
      <c r="B21" s="32" t="s">
        <v>1</v>
      </c>
      <c r="C21" s="149"/>
      <c r="D21" s="37" t="str">
        <f t="shared" si="0"/>
        <v/>
      </c>
      <c r="E21" s="73"/>
      <c r="F21" s="154"/>
      <c r="G21" s="21">
        <f t="shared" si="1"/>
        <v>0</v>
      </c>
      <c r="H21" s="82">
        <f t="shared" si="2"/>
        <v>0</v>
      </c>
      <c r="I21" s="46"/>
      <c r="J21" s="156"/>
      <c r="K21" s="46"/>
    </row>
    <row r="22" spans="2:11" x14ac:dyDescent="0.35">
      <c r="B22" s="8" t="s">
        <v>21</v>
      </c>
      <c r="C22" s="148"/>
      <c r="D22" s="37" t="str">
        <f t="shared" si="0"/>
        <v/>
      </c>
      <c r="E22" s="73"/>
      <c r="F22" s="153"/>
      <c r="G22" s="35">
        <f t="shared" si="1"/>
        <v>0</v>
      </c>
      <c r="H22" s="82">
        <f t="shared" si="2"/>
        <v>0</v>
      </c>
      <c r="I22" s="46"/>
      <c r="J22" s="156"/>
      <c r="K22" s="46"/>
    </row>
    <row r="23" spans="2:11" x14ac:dyDescent="0.35">
      <c r="B23" s="32" t="s">
        <v>2</v>
      </c>
      <c r="C23" s="149"/>
      <c r="D23" s="37" t="str">
        <f t="shared" si="0"/>
        <v/>
      </c>
      <c r="E23" s="73"/>
      <c r="F23" s="154"/>
      <c r="G23" s="21">
        <f t="shared" si="1"/>
        <v>0</v>
      </c>
      <c r="H23" s="37">
        <f t="shared" si="2"/>
        <v>0</v>
      </c>
      <c r="I23" s="46"/>
      <c r="J23" s="156"/>
      <c r="K23" s="46"/>
    </row>
    <row r="24" spans="2:11" ht="15" thickBot="1" x14ac:dyDescent="0.4">
      <c r="B24" s="8" t="s">
        <v>3</v>
      </c>
      <c r="C24" s="150"/>
      <c r="D24" s="82" t="str">
        <f t="shared" si="0"/>
        <v/>
      </c>
      <c r="E24" s="73"/>
      <c r="F24" s="155"/>
      <c r="G24" s="78">
        <f t="shared" si="1"/>
        <v>0</v>
      </c>
      <c r="H24" s="44">
        <f t="shared" si="2"/>
        <v>0</v>
      </c>
      <c r="I24" s="65"/>
      <c r="J24" s="157"/>
      <c r="K24" s="94"/>
    </row>
    <row r="25" spans="2:11" ht="15" thickBot="1" x14ac:dyDescent="0.4">
      <c r="B25" s="13" t="s">
        <v>59</v>
      </c>
      <c r="C25" s="79"/>
      <c r="D25" s="77"/>
      <c r="F25" s="80"/>
      <c r="G25" s="22">
        <f>SUM(G27:G28)</f>
        <v>20</v>
      </c>
      <c r="H25" s="81">
        <f>IFERROR(H5+H6+H28,"")</f>
        <v>1</v>
      </c>
      <c r="I25" s="5"/>
      <c r="J25" s="4"/>
      <c r="K25" s="4"/>
    </row>
    <row r="26" spans="2:11" ht="15" thickBot="1" x14ac:dyDescent="0.4">
      <c r="B26" s="11"/>
      <c r="H26" s="24"/>
    </row>
    <row r="27" spans="2:11" ht="43.25" customHeight="1" thickBot="1" x14ac:dyDescent="0.4">
      <c r="B27" s="67" t="s">
        <v>62</v>
      </c>
      <c r="C27" s="74">
        <f>SUM(C5:C6)</f>
        <v>0</v>
      </c>
      <c r="D27" s="68" t="str">
        <f>IFERROR(C27/(C27+F27),"")</f>
        <v/>
      </c>
      <c r="E27" s="72"/>
      <c r="F27" s="69">
        <f>SUM(F5:F6)</f>
        <v>0</v>
      </c>
      <c r="G27" s="69">
        <f>C27+F27</f>
        <v>0</v>
      </c>
      <c r="H27" s="70">
        <f>IFERROR(SUM(H5:H6),"")</f>
        <v>0</v>
      </c>
      <c r="I27" s="139" t="str">
        <f>IF($D$27="", "", IF($D$27&lt;95%,  "Share of emissions inside the core boundary is &lt;95%, the remainder shall be covered by a different target using the SBTi’s cross-sector methods or relevant sector-specific methods.", "Share of emissions inside the core boundary is &gt;95%, company  may include those emissions within core boundary and target can either use SDA or ACA to account for the remaining emissions outside the core boundary."))</f>
        <v/>
      </c>
      <c r="J27" s="140"/>
    </row>
    <row r="28" spans="2:11" ht="29.4" customHeight="1" thickBot="1" x14ac:dyDescent="0.4">
      <c r="B28" s="13" t="s">
        <v>60</v>
      </c>
      <c r="C28" s="75">
        <f>SUM(C10:C24)</f>
        <v>0</v>
      </c>
      <c r="D28" s="71">
        <f>IFERROR(C28/(C28+F28),"")</f>
        <v>0</v>
      </c>
      <c r="E28" s="72"/>
      <c r="F28" s="15">
        <f>SUM(F10:F24)</f>
        <v>20</v>
      </c>
      <c r="G28" s="22">
        <f>C28+F28</f>
        <v>20</v>
      </c>
      <c r="H28" s="64">
        <f>IFERROR(G28/$G$25,"")</f>
        <v>1</v>
      </c>
      <c r="I28" s="139" t="str">
        <f>IF($H$28="", "",IF($H$28&gt;40%,  "S3 emissions is over the 40% threshold and S3 target should be set in addition to the mandatory cat 3 target. Target should cover at least 67%.", "S3 emissions is &lt; 40% threshold but mandatory S3 cat 3 target is still required."))</f>
        <v>S3 emissions is over the 40% threshold and S3 target should be set in addition to the mandatory cat 3 target. Target should cover at least 67%.</v>
      </c>
      <c r="J28" s="140"/>
    </row>
    <row r="29" spans="2:11" ht="29.4" customHeight="1" thickBot="1" x14ac:dyDescent="0.4">
      <c r="B29" s="11"/>
      <c r="C29" s="16"/>
      <c r="D29" s="66"/>
      <c r="E29" s="66"/>
      <c r="F29" s="16"/>
      <c r="H29" s="24"/>
      <c r="I29" s="29"/>
      <c r="J29" s="3"/>
    </row>
    <row r="30" spans="2:11" ht="29.5" thickBot="1" x14ac:dyDescent="0.4">
      <c r="B30" s="88" t="s">
        <v>127</v>
      </c>
      <c r="C30" s="90">
        <f>SUM(C5:C6)+C10+C19</f>
        <v>0</v>
      </c>
      <c r="I30" s="49" t="s">
        <v>131</v>
      </c>
      <c r="J30" s="27" t="s">
        <v>129</v>
      </c>
      <c r="K30" s="4"/>
    </row>
    <row r="31" spans="2:11" ht="43" customHeight="1" thickBot="1" x14ac:dyDescent="0.4">
      <c r="B31" s="89"/>
      <c r="C31" s="91"/>
      <c r="G31" s="23"/>
      <c r="H31" s="2"/>
      <c r="I31" s="48">
        <f>C3</f>
        <v>0</v>
      </c>
      <c r="J31" s="47">
        <f>SUMPRODUCT($H$10:$H$24,J10:J24)</f>
        <v>0</v>
      </c>
      <c r="K31" s="5" t="str">
        <f>IF(J31=0,"", IF(J31&gt;67%,IF(OR(AND($C$10&lt;&gt;"",$J$10&lt;$D$10),AND($C$19&lt;&gt;"",J19&lt;D19)),"ERROR - All emissions in cat 1/cat10 inside the core boundary should be covered","SUFFICIENT COVERAGE"), "ERROR: INSUFFICIENT COVERAGE"))</f>
        <v/>
      </c>
    </row>
    <row r="32" spans="2:11" x14ac:dyDescent="0.35">
      <c r="C32" s="2"/>
      <c r="G32" s="23"/>
      <c r="H32" s="3"/>
      <c r="I32" s="2"/>
    </row>
    <row r="33" spans="7:9" x14ac:dyDescent="0.35">
      <c r="G33" s="23"/>
      <c r="H33" s="3"/>
      <c r="I33" s="2"/>
    </row>
    <row r="34" spans="7:9" x14ac:dyDescent="0.35">
      <c r="G34" s="23"/>
      <c r="H34" s="3"/>
      <c r="I34" s="2"/>
    </row>
  </sheetData>
  <sheetProtection algorithmName="SHA-512" hashValue="+GwiHZM2oJ3yZ0tLvDadEf2cn+cG7aPl37VHlk6tELS9914x+uYHDg6+FvqmkPkQO42lym1DK/NLK1ORcVE/Pw==" saltValue="UJQUfNsUyB6EA+oZ9FoUKw==" spinCount="100000" sheet="1" objects="1" scenarios="1"/>
  <mergeCells count="5">
    <mergeCell ref="I4:J4"/>
    <mergeCell ref="I5:J5"/>
    <mergeCell ref="I6:J6"/>
    <mergeCell ref="I27:J27"/>
    <mergeCell ref="I28:J28"/>
  </mergeCells>
  <conditionalFormatting sqref="K10">
    <cfRule type="expression" dxfId="13" priority="4">
      <formula>$K$10="ERROR: INSUFFICIENT COVERAGE"</formula>
    </cfRule>
  </conditionalFormatting>
  <conditionalFormatting sqref="K10:K24 K31">
    <cfRule type="containsText" dxfId="12" priority="8" operator="containsText" text="ERROR: INSUFFICIENT COVERAGE">
      <formula>NOT(ISERROR(SEARCH("ERROR: INSUFFICIENT COVERAGE",K10)))</formula>
    </cfRule>
  </conditionalFormatting>
  <conditionalFormatting sqref="K12">
    <cfRule type="expression" dxfId="11" priority="3">
      <formula>$K$12="ERROR: INSUFFICIENT COVERAGE"</formula>
    </cfRule>
  </conditionalFormatting>
  <conditionalFormatting sqref="K19">
    <cfRule type="expression" dxfId="10" priority="2">
      <formula>$K$19="ERROR: INSUFFICIENT COVERAGE"</formula>
    </cfRule>
  </conditionalFormatting>
  <conditionalFormatting sqref="K31 K10:K24">
    <cfRule type="containsText" dxfId="9" priority="7" operator="containsText" text="SUFFICIENT COVERAGE">
      <formula>NOT(ISERROR(SEARCH("SUFFICIENT COVERAGE",K10)))</formula>
    </cfRule>
  </conditionalFormatting>
  <conditionalFormatting sqref="K31">
    <cfRule type="expression" dxfId="8" priority="1">
      <formula>$K$31="ERROR - All emissions in cat 1/cat10 inside the core boundary should be covered"</formula>
    </cfRule>
    <cfRule type="expression" dxfId="7" priority="5">
      <formula>$K$31="ERROR: INSUFFICIENT COVERAGE"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1753FCA-A61C-4458-BF52-4DC3A0734412}">
          <x14:formula1>
            <xm:f>List!$E$2:$E$10</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C226-8CAE-48D4-B789-AAE0821B1E64}">
  <sheetPr>
    <tabColor rgb="FF00546E"/>
  </sheetPr>
  <dimension ref="B1:K34"/>
  <sheetViews>
    <sheetView showGridLines="0" workbookViewId="0">
      <selection activeCell="E2" sqref="E2"/>
    </sheetView>
  </sheetViews>
  <sheetFormatPr defaultColWidth="8.90625" defaultRowHeight="14.5" x14ac:dyDescent="0.35"/>
  <cols>
    <col min="1" max="1" width="3.6328125" style="2" customWidth="1"/>
    <col min="2" max="2" width="39" style="2" customWidth="1"/>
    <col min="3" max="3" width="20.453125" style="14" customWidth="1"/>
    <col min="4" max="4" width="22.1796875" style="23" customWidth="1"/>
    <col min="5" max="5" width="5.6328125" style="23" customWidth="1"/>
    <col min="6" max="6" width="20.54296875" style="18" customWidth="1"/>
    <col min="7" max="7" width="18.1796875" style="18" customWidth="1"/>
    <col min="8" max="8" width="18" style="23" customWidth="1"/>
    <col min="9" max="9" width="49.90625" style="3" customWidth="1"/>
    <col min="10" max="10" width="15.1796875" style="2" customWidth="1"/>
    <col min="11" max="11" width="34.36328125" style="2" customWidth="1"/>
    <col min="12" max="16384" width="8.90625" style="2"/>
  </cols>
  <sheetData>
    <row r="1" spans="2:11" x14ac:dyDescent="0.35">
      <c r="B1" s="1" t="s">
        <v>201</v>
      </c>
    </row>
    <row r="2" spans="2:11" ht="15" thickBot="1" x14ac:dyDescent="0.4">
      <c r="D2" s="26"/>
      <c r="E2" s="26"/>
      <c r="H2" s="40" t="s">
        <v>125</v>
      </c>
    </row>
    <row r="3" spans="2:11" ht="15" thickBot="1" x14ac:dyDescent="0.4">
      <c r="B3" s="41" t="s">
        <v>124</v>
      </c>
      <c r="C3" s="159"/>
      <c r="D3" s="158" t="s">
        <v>204</v>
      </c>
      <c r="E3" s="26"/>
      <c r="I3" s="11"/>
    </row>
    <row r="4" spans="2:11" ht="58.5" thickBot="1" x14ac:dyDescent="0.4">
      <c r="B4" s="5" t="s">
        <v>18</v>
      </c>
      <c r="C4" s="19" t="s">
        <v>126</v>
      </c>
      <c r="D4" s="76" t="s">
        <v>195</v>
      </c>
      <c r="E4" s="28"/>
      <c r="F4" s="17" t="s">
        <v>145</v>
      </c>
      <c r="G4" s="19" t="s">
        <v>144</v>
      </c>
      <c r="H4" s="42" t="s">
        <v>63</v>
      </c>
      <c r="I4" s="134" t="s">
        <v>25</v>
      </c>
      <c r="J4" s="135"/>
    </row>
    <row r="5" spans="2:11" x14ac:dyDescent="0.35">
      <c r="B5" s="39" t="s">
        <v>0</v>
      </c>
      <c r="C5" s="95">
        <f>'Scope 1 inventory'!M5</f>
        <v>0</v>
      </c>
      <c r="D5" s="103" t="str">
        <f>IFERROR(C5/$C$27,"")</f>
        <v/>
      </c>
      <c r="E5" s="72"/>
      <c r="F5" s="151"/>
      <c r="G5" s="38">
        <f>C5+F5</f>
        <v>0</v>
      </c>
      <c r="H5" s="105" t="str">
        <f>IFERROR(G5/$G$25,"")</f>
        <v/>
      </c>
      <c r="I5" s="134"/>
      <c r="J5" s="136"/>
    </row>
    <row r="6" spans="2:11" ht="15" thickBot="1" x14ac:dyDescent="0.4">
      <c r="B6" s="94" t="s">
        <v>19</v>
      </c>
      <c r="C6" s="147"/>
      <c r="D6" s="104" t="str">
        <f>IFERROR(C6/$C$27,"")</f>
        <v/>
      </c>
      <c r="E6" s="72"/>
      <c r="F6" s="152"/>
      <c r="G6" s="36">
        <f>C6+F6</f>
        <v>0</v>
      </c>
      <c r="H6" s="106" t="str">
        <f>IFERROR(G6/$G$25,"")</f>
        <v/>
      </c>
      <c r="I6" s="137"/>
      <c r="J6" s="138"/>
    </row>
    <row r="7" spans="2:11" ht="9.65" customHeight="1" thickBot="1" x14ac:dyDescent="0.4">
      <c r="B7" s="3"/>
      <c r="C7" s="16"/>
      <c r="D7" s="66"/>
      <c r="E7" s="66"/>
      <c r="H7" s="24"/>
    </row>
    <row r="8" spans="2:11" ht="58.5" thickBot="1" x14ac:dyDescent="0.4">
      <c r="B8" s="5" t="s">
        <v>18</v>
      </c>
      <c r="C8" s="19" t="s">
        <v>126</v>
      </c>
      <c r="D8" s="76" t="s">
        <v>128</v>
      </c>
      <c r="E8" s="28"/>
      <c r="F8" s="17" t="s">
        <v>145</v>
      </c>
      <c r="G8" s="19" t="s">
        <v>61</v>
      </c>
      <c r="H8" s="25" t="s">
        <v>64</v>
      </c>
      <c r="I8" s="5" t="s">
        <v>25</v>
      </c>
      <c r="J8" s="27" t="s">
        <v>130</v>
      </c>
      <c r="K8" s="4" t="s">
        <v>196</v>
      </c>
    </row>
    <row r="9" spans="2:11" ht="15" thickBot="1" x14ac:dyDescent="0.4">
      <c r="B9" s="30" t="s">
        <v>22</v>
      </c>
      <c r="C9" s="33"/>
      <c r="D9" s="34"/>
      <c r="E9" s="26"/>
      <c r="F9" s="20"/>
      <c r="G9" s="20"/>
      <c r="H9" s="45"/>
      <c r="I9" s="7"/>
      <c r="J9" s="6"/>
      <c r="K9" s="4"/>
    </row>
    <row r="10" spans="2:11" ht="46.25" customHeight="1" x14ac:dyDescent="0.35">
      <c r="B10" s="31" t="s">
        <v>4</v>
      </c>
      <c r="C10" s="148"/>
      <c r="D10" s="37" t="str">
        <f t="shared" ref="D10:D24" si="0">IF(C10&lt;&gt;"",C10/$G$28,"")</f>
        <v/>
      </c>
      <c r="E10" s="73"/>
      <c r="F10" s="153"/>
      <c r="G10" s="35">
        <f t="shared" ref="G10:G24" si="1">C10+F10</f>
        <v>0</v>
      </c>
      <c r="H10" s="43" t="str">
        <f>IFERROR(G10/$G$28,"")</f>
        <v/>
      </c>
      <c r="I10" s="46" t="str">
        <f>IF($C$10&lt;&gt;"", "Steel-C3:Company's targets shall include all suppliers’ upstream emissions for purchased intermediate products falling within the iron &amp; steel core boundary.", "")</f>
        <v/>
      </c>
      <c r="J10" s="156"/>
      <c r="K10" s="39" t="str">
        <f>IF($C$10&lt;&gt;"",IF(J10&lt;D10,"ERROR: INSUFFICIENT COVERAGE",IF(J10&lt;100%,"Please make sure this % coverage includes all emissions inside the core boundary", "SUFFICIENT COVERAGE")),"")</f>
        <v/>
      </c>
    </row>
    <row r="11" spans="2:11" x14ac:dyDescent="0.35">
      <c r="B11" s="32" t="s">
        <v>5</v>
      </c>
      <c r="C11" s="149"/>
      <c r="D11" s="37" t="str">
        <f t="shared" si="0"/>
        <v/>
      </c>
      <c r="E11" s="73"/>
      <c r="F11" s="154"/>
      <c r="G11" s="21">
        <f t="shared" si="1"/>
        <v>0</v>
      </c>
      <c r="H11" s="44" t="str">
        <f>IFERROR(G11/$G$28,"")</f>
        <v/>
      </c>
      <c r="I11" s="46"/>
      <c r="J11" s="156"/>
      <c r="K11" s="46"/>
    </row>
    <row r="12" spans="2:11" x14ac:dyDescent="0.35">
      <c r="B12" s="8" t="s">
        <v>6</v>
      </c>
      <c r="C12" s="148"/>
      <c r="D12" s="37" t="str">
        <f t="shared" si="0"/>
        <v/>
      </c>
      <c r="E12" s="73"/>
      <c r="F12" s="153"/>
      <c r="G12" s="35">
        <f t="shared" si="1"/>
        <v>0</v>
      </c>
      <c r="H12" s="82" t="str">
        <f t="shared" ref="H12:H24" si="2">IFERROR(G12/$G$28,"")</f>
        <v/>
      </c>
      <c r="I12" s="46" t="s">
        <v>123</v>
      </c>
      <c r="J12" s="156"/>
      <c r="K12" s="46" t="str">
        <f>IF(J12="", "",IF(J12&lt;100%, "ERROR: INSUFFICIENT COVERAGE", ""))</f>
        <v/>
      </c>
    </row>
    <row r="13" spans="2:11" x14ac:dyDescent="0.35">
      <c r="B13" s="32" t="s">
        <v>7</v>
      </c>
      <c r="C13" s="149"/>
      <c r="D13" s="37" t="str">
        <f t="shared" si="0"/>
        <v/>
      </c>
      <c r="E13" s="73"/>
      <c r="F13" s="154"/>
      <c r="G13" s="21">
        <f t="shared" si="1"/>
        <v>0</v>
      </c>
      <c r="H13" s="82" t="str">
        <f t="shared" si="2"/>
        <v/>
      </c>
      <c r="I13" s="46"/>
      <c r="J13" s="156"/>
      <c r="K13" s="46"/>
    </row>
    <row r="14" spans="2:11" x14ac:dyDescent="0.35">
      <c r="B14" s="8" t="s">
        <v>8</v>
      </c>
      <c r="C14" s="148"/>
      <c r="D14" s="37" t="str">
        <f t="shared" si="0"/>
        <v/>
      </c>
      <c r="E14" s="73"/>
      <c r="F14" s="153"/>
      <c r="G14" s="35">
        <f t="shared" si="1"/>
        <v>0</v>
      </c>
      <c r="H14" s="82" t="str">
        <f t="shared" si="2"/>
        <v/>
      </c>
      <c r="I14" s="46"/>
      <c r="J14" s="156"/>
      <c r="K14" s="46"/>
    </row>
    <row r="15" spans="2:11" x14ac:dyDescent="0.35">
      <c r="B15" s="32" t="s">
        <v>9</v>
      </c>
      <c r="C15" s="149"/>
      <c r="D15" s="37" t="str">
        <f t="shared" si="0"/>
        <v/>
      </c>
      <c r="E15" s="73"/>
      <c r="F15" s="154"/>
      <c r="G15" s="21">
        <f t="shared" si="1"/>
        <v>0</v>
      </c>
      <c r="H15" s="82" t="str">
        <f t="shared" si="2"/>
        <v/>
      </c>
      <c r="I15" s="46"/>
      <c r="J15" s="156"/>
      <c r="K15" s="46"/>
    </row>
    <row r="16" spans="2:11" x14ac:dyDescent="0.35">
      <c r="B16" s="8" t="s">
        <v>20</v>
      </c>
      <c r="C16" s="148"/>
      <c r="D16" s="37" t="str">
        <f t="shared" si="0"/>
        <v/>
      </c>
      <c r="E16" s="73"/>
      <c r="F16" s="153"/>
      <c r="G16" s="35">
        <f t="shared" si="1"/>
        <v>0</v>
      </c>
      <c r="H16" s="82" t="str">
        <f t="shared" si="2"/>
        <v/>
      </c>
      <c r="I16" s="46"/>
      <c r="J16" s="156"/>
      <c r="K16" s="46"/>
    </row>
    <row r="17" spans="2:11" x14ac:dyDescent="0.35">
      <c r="B17" s="32" t="s">
        <v>10</v>
      </c>
      <c r="C17" s="149"/>
      <c r="D17" s="37" t="str">
        <f t="shared" si="0"/>
        <v/>
      </c>
      <c r="E17" s="73"/>
      <c r="F17" s="154"/>
      <c r="G17" s="21">
        <f t="shared" si="1"/>
        <v>0</v>
      </c>
      <c r="H17" s="82" t="str">
        <f t="shared" si="2"/>
        <v/>
      </c>
      <c r="I17" s="46"/>
      <c r="J17" s="156"/>
      <c r="K17" s="46"/>
    </row>
    <row r="18" spans="2:11" x14ac:dyDescent="0.35">
      <c r="B18" s="8" t="s">
        <v>11</v>
      </c>
      <c r="C18" s="148"/>
      <c r="D18" s="37" t="str">
        <f t="shared" si="0"/>
        <v/>
      </c>
      <c r="E18" s="73"/>
      <c r="F18" s="153"/>
      <c r="G18" s="35">
        <f t="shared" si="1"/>
        <v>0</v>
      </c>
      <c r="H18" s="82" t="str">
        <f t="shared" si="2"/>
        <v/>
      </c>
      <c r="I18" s="46"/>
      <c r="J18" s="156"/>
      <c r="K18" s="46"/>
    </row>
    <row r="19" spans="2:11" ht="60.65" customHeight="1" x14ac:dyDescent="0.35">
      <c r="B19" s="32" t="s">
        <v>12</v>
      </c>
      <c r="C19" s="149"/>
      <c r="D19" s="37" t="str">
        <f t="shared" si="0"/>
        <v/>
      </c>
      <c r="E19" s="73"/>
      <c r="F19" s="154"/>
      <c r="G19" s="21">
        <f t="shared" si="1"/>
        <v>0</v>
      </c>
      <c r="H19" s="82" t="str">
        <f t="shared" si="2"/>
        <v/>
      </c>
      <c r="I19" s="46" t="str">
        <f>IF($C$19&lt;&gt;"", "Steel-C4: Company's targets shall include all downstream emissions associated with the further processing of sold intermediate products falling within the iron &amp; steel core boundary.","")</f>
        <v/>
      </c>
      <c r="J19" s="156"/>
      <c r="K19" s="46" t="str">
        <f>IF($C$19&lt;&gt;"",IF(J19&lt;D19, "ERROR: INSUFFICIENT COVERAGE", IF(J19&lt;100%,"Please make sure this % coverage includes all emissions inside the core boundary", "SUFFICIENT COVERAGE")),"")</f>
        <v/>
      </c>
    </row>
    <row r="20" spans="2:11" x14ac:dyDescent="0.35">
      <c r="B20" s="8" t="s">
        <v>13</v>
      </c>
      <c r="C20" s="148"/>
      <c r="D20" s="37" t="str">
        <f t="shared" si="0"/>
        <v/>
      </c>
      <c r="E20" s="73"/>
      <c r="F20" s="153"/>
      <c r="G20" s="35">
        <f t="shared" si="1"/>
        <v>0</v>
      </c>
      <c r="H20" s="82" t="str">
        <f t="shared" si="2"/>
        <v/>
      </c>
      <c r="I20" s="46"/>
      <c r="J20" s="156"/>
      <c r="K20" s="46"/>
    </row>
    <row r="21" spans="2:11" x14ac:dyDescent="0.35">
      <c r="B21" s="32" t="s">
        <v>1</v>
      </c>
      <c r="C21" s="149"/>
      <c r="D21" s="37" t="str">
        <f t="shared" si="0"/>
        <v/>
      </c>
      <c r="E21" s="73"/>
      <c r="F21" s="154"/>
      <c r="G21" s="21">
        <f t="shared" si="1"/>
        <v>0</v>
      </c>
      <c r="H21" s="82" t="str">
        <f t="shared" si="2"/>
        <v/>
      </c>
      <c r="I21" s="46"/>
      <c r="J21" s="156"/>
      <c r="K21" s="46"/>
    </row>
    <row r="22" spans="2:11" x14ac:dyDescent="0.35">
      <c r="B22" s="8" t="s">
        <v>21</v>
      </c>
      <c r="C22" s="148"/>
      <c r="D22" s="37" t="str">
        <f t="shared" si="0"/>
        <v/>
      </c>
      <c r="E22" s="73"/>
      <c r="F22" s="153"/>
      <c r="G22" s="35">
        <f t="shared" si="1"/>
        <v>0</v>
      </c>
      <c r="H22" s="82" t="str">
        <f t="shared" si="2"/>
        <v/>
      </c>
      <c r="I22" s="46"/>
      <c r="J22" s="156"/>
      <c r="K22" s="46"/>
    </row>
    <row r="23" spans="2:11" x14ac:dyDescent="0.35">
      <c r="B23" s="32" t="s">
        <v>2</v>
      </c>
      <c r="C23" s="149"/>
      <c r="D23" s="37" t="str">
        <f t="shared" si="0"/>
        <v/>
      </c>
      <c r="E23" s="73"/>
      <c r="F23" s="154"/>
      <c r="G23" s="21">
        <f t="shared" si="1"/>
        <v>0</v>
      </c>
      <c r="H23" s="37" t="str">
        <f t="shared" si="2"/>
        <v/>
      </c>
      <c r="I23" s="46"/>
      <c r="J23" s="156"/>
      <c r="K23" s="46"/>
    </row>
    <row r="24" spans="2:11" ht="15" thickBot="1" x14ac:dyDescent="0.4">
      <c r="B24" s="8" t="s">
        <v>3</v>
      </c>
      <c r="C24" s="150"/>
      <c r="D24" s="82" t="str">
        <f t="shared" si="0"/>
        <v/>
      </c>
      <c r="E24" s="73"/>
      <c r="F24" s="155"/>
      <c r="G24" s="78">
        <f t="shared" si="1"/>
        <v>0</v>
      </c>
      <c r="H24" s="44" t="str">
        <f t="shared" si="2"/>
        <v/>
      </c>
      <c r="I24" s="65"/>
      <c r="J24" s="157"/>
      <c r="K24" s="94"/>
    </row>
    <row r="25" spans="2:11" ht="15" thickBot="1" x14ac:dyDescent="0.4">
      <c r="B25" s="13" t="s">
        <v>59</v>
      </c>
      <c r="C25" s="79"/>
      <c r="D25" s="77"/>
      <c r="F25" s="80"/>
      <c r="G25" s="22">
        <f>SUM(G27:G28)</f>
        <v>0</v>
      </c>
      <c r="H25" s="81" t="str">
        <f>IFERROR(H5+H6+H28,"")</f>
        <v/>
      </c>
      <c r="I25" s="5"/>
      <c r="J25" s="4"/>
      <c r="K25" s="4"/>
    </row>
    <row r="26" spans="2:11" ht="15" thickBot="1" x14ac:dyDescent="0.4">
      <c r="B26" s="11"/>
      <c r="H26" s="24"/>
    </row>
    <row r="27" spans="2:11" ht="43.25" customHeight="1" thickBot="1" x14ac:dyDescent="0.4">
      <c r="B27" s="67" t="s">
        <v>62</v>
      </c>
      <c r="C27" s="74">
        <f>SUM(C5:C6)</f>
        <v>0</v>
      </c>
      <c r="D27" s="68" t="str">
        <f>IFERROR(C27/(C27+F27),"")</f>
        <v/>
      </c>
      <c r="E27" s="72"/>
      <c r="F27" s="69">
        <f>SUM(F5:F6)</f>
        <v>0</v>
      </c>
      <c r="G27" s="69">
        <f>C27+F27</f>
        <v>0</v>
      </c>
      <c r="H27" s="70">
        <f>IFERROR(SUM(H5:H6),"")</f>
        <v>0</v>
      </c>
      <c r="I27" s="139" t="str">
        <f>IF($D$27="", "", IF($D$27&lt;95%,  "Share of emissions inside the core boundary is &lt;95%, the remainder shall be covered by a different target using the SBTi’s cross-sector methods or relevant sector-specific methods.", "Share of emissions inside the core boundary is &gt;95%, company  may include those emissions within core boundary and target can either use SDA or ACA to account for the remaining emissions outside the core boundary."))</f>
        <v/>
      </c>
      <c r="J27" s="140"/>
    </row>
    <row r="28" spans="2:11" ht="29.4" customHeight="1" thickBot="1" x14ac:dyDescent="0.4">
      <c r="B28" s="13" t="s">
        <v>60</v>
      </c>
      <c r="C28" s="75">
        <f>SUM(C10:C24)</f>
        <v>0</v>
      </c>
      <c r="D28" s="71" t="str">
        <f>IFERROR(C28/(C28+F28),"")</f>
        <v/>
      </c>
      <c r="E28" s="72"/>
      <c r="F28" s="15">
        <f>SUM(F10:F24)</f>
        <v>0</v>
      </c>
      <c r="G28" s="22">
        <f>C28+F28</f>
        <v>0</v>
      </c>
      <c r="H28" s="64" t="str">
        <f>IFERROR(G28/$G$25,"")</f>
        <v/>
      </c>
      <c r="I28" s="139" t="str">
        <f>IF($H$28="", "",IF($H$28&gt;40%,  "S3 emissions is over the 40% threshold and S3 target should be set in addition to the mandatory cat 3 target. Target should cover at least 67%.", "S3 emissions is &lt; 40% threshold but mandatory S3 cat 3 target is still required."))</f>
        <v/>
      </c>
      <c r="J28" s="140"/>
    </row>
    <row r="29" spans="2:11" ht="29.4" customHeight="1" thickBot="1" x14ac:dyDescent="0.4">
      <c r="B29" s="11"/>
      <c r="C29" s="16"/>
      <c r="D29" s="66"/>
      <c r="E29" s="66"/>
      <c r="F29" s="16"/>
      <c r="H29" s="24"/>
      <c r="I29" s="29"/>
      <c r="J29" s="3"/>
    </row>
    <row r="30" spans="2:11" ht="29.5" thickBot="1" x14ac:dyDescent="0.4">
      <c r="B30" s="88" t="s">
        <v>127</v>
      </c>
      <c r="C30" s="90">
        <f>SUM(C5:C6)+C10+C19</f>
        <v>0</v>
      </c>
      <c r="I30" s="49" t="s">
        <v>131</v>
      </c>
      <c r="J30" s="27" t="s">
        <v>129</v>
      </c>
      <c r="K30" s="4"/>
    </row>
    <row r="31" spans="2:11" ht="43" customHeight="1" thickBot="1" x14ac:dyDescent="0.4">
      <c r="B31" s="89"/>
      <c r="C31" s="91"/>
      <c r="G31" s="23"/>
      <c r="H31" s="2"/>
      <c r="I31" s="48">
        <f>C3</f>
        <v>0</v>
      </c>
      <c r="J31" s="47">
        <f>SUMPRODUCT($H$10:$H$24,J10:J24)</f>
        <v>0</v>
      </c>
      <c r="K31" s="5" t="str">
        <f>IF(J31=0,"", IF(J31&gt;67%,IF(OR(AND($C$10&lt;&gt;"",$J$10&lt;$D$10),AND($C$19&lt;&gt;"",J19&lt;D19)),"ERROR - All emissions in cat 1/cat10 inside the core boundary should be covered","SUFFICIENT COVERAGE"), "ERROR: INSUFFICIENT COVERAGE"))</f>
        <v/>
      </c>
    </row>
    <row r="32" spans="2:11" x14ac:dyDescent="0.35">
      <c r="C32" s="2"/>
      <c r="G32" s="23"/>
      <c r="H32" s="3"/>
      <c r="I32" s="2"/>
    </row>
    <row r="33" spans="7:9" x14ac:dyDescent="0.35">
      <c r="G33" s="23"/>
      <c r="H33" s="3"/>
      <c r="I33" s="2"/>
    </row>
    <row r="34" spans="7:9" x14ac:dyDescent="0.35">
      <c r="G34" s="23"/>
      <c r="H34" s="3"/>
      <c r="I34" s="2"/>
    </row>
  </sheetData>
  <sheetProtection algorithmName="SHA-512" hashValue="zM6a7CtZT0fcEbqt/opx4yTsze3L/X1Z4aYOR/3Pfavp/PiBFMo9LGk412K1rcksuRTqVYHR27Ps3UsHNkQcNQ==" saltValue="jIoLsqTubIbuHE8Ek7G+ig==" spinCount="100000" sheet="1" objects="1" scenarios="1"/>
  <mergeCells count="5">
    <mergeCell ref="I4:J4"/>
    <mergeCell ref="I5:J5"/>
    <mergeCell ref="I6:J6"/>
    <mergeCell ref="I27:J27"/>
    <mergeCell ref="I28:J28"/>
  </mergeCells>
  <conditionalFormatting sqref="K10">
    <cfRule type="expression" dxfId="6" priority="4">
      <formula>$K$10="ERROR: INSUFFICIENT COVERAGE"</formula>
    </cfRule>
  </conditionalFormatting>
  <conditionalFormatting sqref="K10:K24 K31">
    <cfRule type="containsText" dxfId="5" priority="7" operator="containsText" text="ERROR: INSUFFICIENT COVERAGE">
      <formula>NOT(ISERROR(SEARCH("ERROR: INSUFFICIENT COVERAGE",K10)))</formula>
    </cfRule>
  </conditionalFormatting>
  <conditionalFormatting sqref="K12">
    <cfRule type="expression" dxfId="4" priority="3">
      <formula>$K$12="ERROR: INSUFFICIENT COVERAGE"</formula>
    </cfRule>
  </conditionalFormatting>
  <conditionalFormatting sqref="K19">
    <cfRule type="expression" dxfId="3" priority="2">
      <formula>$K$19="ERROR: INSUFFICIENT COVERAGE"</formula>
    </cfRule>
  </conditionalFormatting>
  <conditionalFormatting sqref="K31 K10:K24">
    <cfRule type="containsText" dxfId="2" priority="6" operator="containsText" text="SUFFICIENT COVERAGE">
      <formula>NOT(ISERROR(SEARCH("SUFFICIENT COVERAGE",K10)))</formula>
    </cfRule>
  </conditionalFormatting>
  <conditionalFormatting sqref="K31">
    <cfRule type="expression" dxfId="1" priority="1">
      <formula>$K$31="ERROR - All emissions in cat 1/cat10 inside the core boundary should be covered"</formula>
    </cfRule>
    <cfRule type="expression" dxfId="0" priority="5">
      <formula>$K$31="ERROR: INSUFFICIENT COVERAGE"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65017F5-0930-422A-9119-6628590C142C}">
          <x14:formula1>
            <xm:f>List!$E$8:$E$10</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849CE-208B-49A0-AAD6-4A1CC70250C1}">
  <sheetPr codeName="Sheet5">
    <tabColor theme="0" tint="-0.34998626667073579"/>
  </sheetPr>
  <dimension ref="C2"/>
  <sheetViews>
    <sheetView zoomScaleNormal="100" workbookViewId="0">
      <selection activeCell="S9" sqref="S9"/>
    </sheetView>
  </sheetViews>
  <sheetFormatPr defaultColWidth="8.90625" defaultRowHeight="14.5" x14ac:dyDescent="0.35"/>
  <cols>
    <col min="1" max="16384" width="8.90625" style="10"/>
  </cols>
  <sheetData>
    <row r="2" spans="3:3" ht="23" x14ac:dyDescent="0.5">
      <c r="C2" s="9" t="s">
        <v>24</v>
      </c>
    </row>
  </sheetData>
  <sheetProtection algorithmName="SHA-512" hashValue="xFX2RigVKAIoHAM76f9HMVDz8TJOmZNsjDSr0cm/TwW2uLpnnr0dGPSCIvEAw3lLcy6MDHlZGKIZqIouLFHJnQ==" saltValue="mLbMChIFuRx+cYAywz5Rd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06C92-1CB6-4CBD-B120-DDD1430FA282}">
  <dimension ref="A1:E18"/>
  <sheetViews>
    <sheetView workbookViewId="0">
      <selection activeCell="D17" sqref="D17"/>
    </sheetView>
  </sheetViews>
  <sheetFormatPr defaultRowHeight="14.5" x14ac:dyDescent="0.35"/>
  <cols>
    <col min="1" max="1" width="31.54296875" bestFit="1" customWidth="1"/>
    <col min="3" max="3" width="35.54296875" bestFit="1" customWidth="1"/>
    <col min="4" max="4" width="29" bestFit="1" customWidth="1"/>
  </cols>
  <sheetData>
    <row r="1" spans="1:5" x14ac:dyDescent="0.35">
      <c r="A1" s="83" t="s">
        <v>149</v>
      </c>
      <c r="C1" s="83" t="s">
        <v>150</v>
      </c>
      <c r="D1" s="83" t="s">
        <v>151</v>
      </c>
      <c r="E1" s="83" t="s">
        <v>202</v>
      </c>
    </row>
    <row r="2" spans="1:5" x14ac:dyDescent="0.35">
      <c r="A2" t="s">
        <v>173</v>
      </c>
      <c r="C2" t="s">
        <v>152</v>
      </c>
      <c r="D2" t="s">
        <v>162</v>
      </c>
      <c r="E2" s="23">
        <v>2015</v>
      </c>
    </row>
    <row r="3" spans="1:5" x14ac:dyDescent="0.35">
      <c r="A3" t="s">
        <v>174</v>
      </c>
      <c r="C3" t="s">
        <v>153</v>
      </c>
      <c r="D3" t="s">
        <v>163</v>
      </c>
      <c r="E3" s="23">
        <v>2016</v>
      </c>
    </row>
    <row r="4" spans="1:5" x14ac:dyDescent="0.35">
      <c r="A4" t="s">
        <v>175</v>
      </c>
      <c r="C4" t="s">
        <v>154</v>
      </c>
      <c r="D4" t="s">
        <v>164</v>
      </c>
      <c r="E4" s="23">
        <v>2017</v>
      </c>
    </row>
    <row r="5" spans="1:5" x14ac:dyDescent="0.35">
      <c r="A5" t="s">
        <v>176</v>
      </c>
      <c r="C5" t="s">
        <v>155</v>
      </c>
      <c r="D5" t="s">
        <v>165</v>
      </c>
      <c r="E5" s="23">
        <v>2018</v>
      </c>
    </row>
    <row r="6" spans="1:5" x14ac:dyDescent="0.35">
      <c r="A6" t="s">
        <v>177</v>
      </c>
      <c r="C6" t="s">
        <v>156</v>
      </c>
      <c r="D6" t="s">
        <v>166</v>
      </c>
      <c r="E6" s="23">
        <v>2019</v>
      </c>
    </row>
    <row r="7" spans="1:5" x14ac:dyDescent="0.35">
      <c r="A7" t="s">
        <v>178</v>
      </c>
      <c r="C7" t="s">
        <v>157</v>
      </c>
      <c r="D7" t="s">
        <v>167</v>
      </c>
      <c r="E7" s="23">
        <v>2020</v>
      </c>
    </row>
    <row r="8" spans="1:5" x14ac:dyDescent="0.35">
      <c r="A8" t="s">
        <v>179</v>
      </c>
      <c r="C8" t="s">
        <v>158</v>
      </c>
      <c r="E8" s="23">
        <v>2021</v>
      </c>
    </row>
    <row r="9" spans="1:5" x14ac:dyDescent="0.35">
      <c r="A9" t="s">
        <v>180</v>
      </c>
      <c r="C9" t="s">
        <v>159</v>
      </c>
      <c r="E9" s="23">
        <v>2022</v>
      </c>
    </row>
    <row r="10" spans="1:5" x14ac:dyDescent="0.35">
      <c r="A10" t="s">
        <v>181</v>
      </c>
      <c r="C10" t="s">
        <v>160</v>
      </c>
      <c r="E10" s="23">
        <v>2023</v>
      </c>
    </row>
    <row r="11" spans="1:5" x14ac:dyDescent="0.35">
      <c r="A11" t="s">
        <v>182</v>
      </c>
      <c r="C11" t="s">
        <v>161</v>
      </c>
    </row>
    <row r="12" spans="1:5" x14ac:dyDescent="0.35">
      <c r="A12" t="s">
        <v>183</v>
      </c>
    </row>
    <row r="13" spans="1:5" x14ac:dyDescent="0.35">
      <c r="A13" t="s">
        <v>184</v>
      </c>
    </row>
    <row r="14" spans="1:5" x14ac:dyDescent="0.35">
      <c r="A14" t="s">
        <v>185</v>
      </c>
    </row>
    <row r="15" spans="1:5" x14ac:dyDescent="0.35">
      <c r="A15" t="s">
        <v>186</v>
      </c>
    </row>
    <row r="16" spans="1:5" x14ac:dyDescent="0.35">
      <c r="A16" t="s">
        <v>187</v>
      </c>
    </row>
    <row r="17" spans="1:1" x14ac:dyDescent="0.35">
      <c r="A17" t="s">
        <v>188</v>
      </c>
    </row>
    <row r="18" spans="1:1" x14ac:dyDescent="0.35">
      <c r="A18" t="s">
        <v>189</v>
      </c>
    </row>
  </sheetData>
  <sheetProtection algorithmName="SHA-512" hashValue="9U+zyv8XCFeOW3dZ8WSZ0fO17UpVycWydlCkaLpOrrcfG7iUrmOHERxOuyAPwL7eXe0BlRpVkd1JDYA+CGoWEw==" saltValue="5M0qSEAshqi8KfyTlw22y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95EC-90F2-4A78-A7C0-05F76473E8A1}">
  <sheetPr codeName="Sheet6"/>
  <dimension ref="A1:F31"/>
  <sheetViews>
    <sheetView workbookViewId="0"/>
  </sheetViews>
  <sheetFormatPr defaultColWidth="8.90625" defaultRowHeight="14.5" x14ac:dyDescent="0.35"/>
  <cols>
    <col min="1" max="1" width="8.90625" style="2"/>
    <col min="2" max="2" width="26.81640625" style="3" customWidth="1"/>
    <col min="3" max="3" width="47.453125" style="3" customWidth="1"/>
    <col min="4" max="4" width="171.6328125" style="3" customWidth="1"/>
    <col min="5" max="5" width="41.1796875" style="2" customWidth="1"/>
    <col min="6" max="16384" width="8.90625" style="2"/>
  </cols>
  <sheetData>
    <row r="1" spans="1:6" s="1" customFormat="1" x14ac:dyDescent="0.35">
      <c r="A1" s="1" t="s">
        <v>23</v>
      </c>
      <c r="B1" s="11"/>
      <c r="C1" s="11"/>
      <c r="D1" s="11" t="s">
        <v>54</v>
      </c>
    </row>
    <row r="2" spans="1:6" x14ac:dyDescent="0.35">
      <c r="A2" s="2" t="s">
        <v>26</v>
      </c>
      <c r="B2" s="3" t="s">
        <v>71</v>
      </c>
      <c r="C2" s="3" t="s">
        <v>15</v>
      </c>
      <c r="D2" s="3" t="s">
        <v>55</v>
      </c>
    </row>
    <row r="3" spans="1:6" ht="38.4" customHeight="1" x14ac:dyDescent="0.35">
      <c r="A3" s="2" t="s">
        <v>27</v>
      </c>
      <c r="B3" s="3" t="s">
        <v>72</v>
      </c>
      <c r="C3" s="3" t="s">
        <v>16</v>
      </c>
      <c r="D3" s="3" t="s">
        <v>56</v>
      </c>
    </row>
    <row r="4" spans="1:6" x14ac:dyDescent="0.35">
      <c r="A4" s="2" t="s">
        <v>28</v>
      </c>
      <c r="B4" s="3" t="s">
        <v>73</v>
      </c>
      <c r="C4" s="3" t="s">
        <v>17</v>
      </c>
      <c r="D4" s="3" t="s">
        <v>57</v>
      </c>
      <c r="F4" s="12"/>
    </row>
    <row r="5" spans="1:6" ht="29" x14ac:dyDescent="0.35">
      <c r="A5" s="2" t="s">
        <v>29</v>
      </c>
      <c r="B5" s="3" t="s">
        <v>60</v>
      </c>
      <c r="D5" s="3" t="s">
        <v>58</v>
      </c>
    </row>
    <row r="6" spans="1:6" ht="37.75" customHeight="1" x14ac:dyDescent="0.35">
      <c r="A6" s="2" t="s">
        <v>30</v>
      </c>
      <c r="B6" s="3" t="s">
        <v>74</v>
      </c>
      <c r="D6" s="3" t="s">
        <v>66</v>
      </c>
    </row>
    <row r="7" spans="1:6" ht="32.4" customHeight="1" x14ac:dyDescent="0.35">
      <c r="A7" s="2" t="s">
        <v>31</v>
      </c>
      <c r="B7" s="3" t="s">
        <v>75</v>
      </c>
      <c r="D7" s="3" t="s">
        <v>65</v>
      </c>
    </row>
    <row r="8" spans="1:6" ht="36.65" customHeight="1" x14ac:dyDescent="0.35">
      <c r="A8" s="2" t="s">
        <v>32</v>
      </c>
      <c r="B8" s="3" t="s">
        <v>67</v>
      </c>
      <c r="D8" s="3" t="s">
        <v>115</v>
      </c>
    </row>
    <row r="9" spans="1:6" ht="45.65" customHeight="1" x14ac:dyDescent="0.35">
      <c r="A9" s="2" t="s">
        <v>33</v>
      </c>
      <c r="B9" s="3" t="s">
        <v>76</v>
      </c>
      <c r="D9" s="3" t="s">
        <v>68</v>
      </c>
    </row>
    <row r="10" spans="1:6" ht="43.5" x14ac:dyDescent="0.35">
      <c r="A10" s="2" t="s">
        <v>34</v>
      </c>
      <c r="B10" s="3" t="s">
        <v>77</v>
      </c>
      <c r="D10" s="3" t="s">
        <v>69</v>
      </c>
    </row>
    <row r="11" spans="1:6" ht="72.5" x14ac:dyDescent="0.35">
      <c r="A11" s="2" t="s">
        <v>35</v>
      </c>
      <c r="B11" s="3" t="s">
        <v>70</v>
      </c>
      <c r="D11" s="3" t="s">
        <v>78</v>
      </c>
    </row>
    <row r="12" spans="1:6" ht="29" x14ac:dyDescent="0.35">
      <c r="A12" s="2" t="s">
        <v>36</v>
      </c>
      <c r="B12" s="3" t="s">
        <v>79</v>
      </c>
      <c r="D12" s="3" t="s">
        <v>80</v>
      </c>
    </row>
    <row r="13" spans="1:6" ht="29" x14ac:dyDescent="0.35">
      <c r="A13" s="2" t="s">
        <v>37</v>
      </c>
      <c r="B13" s="3" t="s">
        <v>81</v>
      </c>
      <c r="D13" s="3" t="s">
        <v>82</v>
      </c>
    </row>
    <row r="14" spans="1:6" ht="89.4" customHeight="1" x14ac:dyDescent="0.35">
      <c r="A14" s="2" t="s">
        <v>38</v>
      </c>
      <c r="B14" s="3" t="s">
        <v>83</v>
      </c>
      <c r="C14" s="3" t="s">
        <v>116</v>
      </c>
      <c r="D14" s="3" t="s">
        <v>117</v>
      </c>
    </row>
    <row r="15" spans="1:6" ht="101.5" x14ac:dyDescent="0.35">
      <c r="A15" s="2" t="s">
        <v>39</v>
      </c>
      <c r="B15" s="3" t="s">
        <v>84</v>
      </c>
      <c r="C15" s="3" t="s">
        <v>118</v>
      </c>
      <c r="D15" s="3" t="s">
        <v>85</v>
      </c>
    </row>
    <row r="16" spans="1:6" ht="41.4" customHeight="1" x14ac:dyDescent="0.35">
      <c r="A16" s="2" t="s">
        <v>40</v>
      </c>
      <c r="B16" s="3" t="s">
        <v>86</v>
      </c>
      <c r="D16" s="3" t="s">
        <v>87</v>
      </c>
    </row>
    <row r="17" spans="1:4" ht="58" x14ac:dyDescent="0.35">
      <c r="A17" s="2" t="s">
        <v>41</v>
      </c>
      <c r="B17" s="3" t="s">
        <v>88</v>
      </c>
      <c r="D17" s="3" t="s">
        <v>89</v>
      </c>
    </row>
    <row r="18" spans="1:4" ht="29" x14ac:dyDescent="0.35">
      <c r="A18" s="2" t="s">
        <v>42</v>
      </c>
      <c r="B18" s="3" t="s">
        <v>90</v>
      </c>
      <c r="D18" s="3" t="s">
        <v>91</v>
      </c>
    </row>
    <row r="19" spans="1:4" ht="87" x14ac:dyDescent="0.35">
      <c r="A19" s="2" t="s">
        <v>43</v>
      </c>
      <c r="B19" s="3" t="s">
        <v>92</v>
      </c>
      <c r="C19" s="3" t="s">
        <v>119</v>
      </c>
      <c r="D19" s="3" t="s">
        <v>93</v>
      </c>
    </row>
    <row r="20" spans="1:4" ht="87" x14ac:dyDescent="0.35">
      <c r="D20" s="3" t="s">
        <v>94</v>
      </c>
    </row>
    <row r="21" spans="1:4" ht="87" x14ac:dyDescent="0.35">
      <c r="D21" s="3" t="s">
        <v>95</v>
      </c>
    </row>
    <row r="22" spans="1:4" ht="43.75" customHeight="1" x14ac:dyDescent="0.35">
      <c r="A22" s="2" t="s">
        <v>44</v>
      </c>
      <c r="B22" s="3" t="s">
        <v>96</v>
      </c>
      <c r="D22" s="3" t="s">
        <v>97</v>
      </c>
    </row>
    <row r="23" spans="1:4" ht="96.65" customHeight="1" x14ac:dyDescent="0.35">
      <c r="A23" s="2" t="s">
        <v>45</v>
      </c>
      <c r="B23" s="3" t="s">
        <v>98</v>
      </c>
      <c r="C23" s="3" t="s">
        <v>120</v>
      </c>
      <c r="D23" s="3" t="s">
        <v>99</v>
      </c>
    </row>
    <row r="24" spans="1:4" ht="43.5" x14ac:dyDescent="0.35">
      <c r="A24" s="2" t="s">
        <v>46</v>
      </c>
      <c r="B24" s="3" t="s">
        <v>100</v>
      </c>
      <c r="D24" s="3" t="s">
        <v>101</v>
      </c>
    </row>
    <row r="25" spans="1:4" ht="43.5" x14ac:dyDescent="0.35">
      <c r="A25" s="2" t="s">
        <v>47</v>
      </c>
      <c r="B25" s="3" t="s">
        <v>102</v>
      </c>
      <c r="D25" s="3" t="s">
        <v>103</v>
      </c>
    </row>
    <row r="26" spans="1:4" ht="58" x14ac:dyDescent="0.35">
      <c r="A26" s="2" t="s">
        <v>48</v>
      </c>
      <c r="B26" s="3" t="s">
        <v>104</v>
      </c>
      <c r="D26" s="3" t="s">
        <v>105</v>
      </c>
    </row>
    <row r="27" spans="1:4" ht="67.25" customHeight="1" x14ac:dyDescent="0.35">
      <c r="A27" s="2" t="s">
        <v>49</v>
      </c>
      <c r="B27" s="3" t="s">
        <v>106</v>
      </c>
      <c r="C27" s="3" t="s">
        <v>121</v>
      </c>
      <c r="D27" s="3" t="s">
        <v>107</v>
      </c>
    </row>
    <row r="28" spans="1:4" ht="29" x14ac:dyDescent="0.35">
      <c r="A28" s="2" t="s">
        <v>50</v>
      </c>
      <c r="B28" s="3" t="s">
        <v>108</v>
      </c>
      <c r="D28" s="3" t="s">
        <v>109</v>
      </c>
    </row>
    <row r="29" spans="1:4" ht="27" customHeight="1" x14ac:dyDescent="0.35">
      <c r="A29" s="2" t="s">
        <v>51</v>
      </c>
      <c r="B29" s="3" t="s">
        <v>110</v>
      </c>
      <c r="D29" s="3" t="s">
        <v>111</v>
      </c>
    </row>
    <row r="30" spans="1:4" ht="29" x14ac:dyDescent="0.35">
      <c r="A30" s="2" t="s">
        <v>52</v>
      </c>
      <c r="B30" s="3" t="s">
        <v>112</v>
      </c>
      <c r="D30" s="3" t="s">
        <v>113</v>
      </c>
    </row>
    <row r="31" spans="1:4" ht="43.5" x14ac:dyDescent="0.35">
      <c r="A31" s="2" t="s">
        <v>53</v>
      </c>
      <c r="B31" s="3" t="s">
        <v>14</v>
      </c>
      <c r="C31" s="3" t="s">
        <v>122</v>
      </c>
      <c r="D31" s="3" t="s">
        <v>114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Quick guide</vt:lpstr>
      <vt:lpstr>Scope 1 inventory</vt:lpstr>
      <vt:lpstr>Emissions inventory-BY</vt:lpstr>
      <vt:lpstr>Emissions inventory-MRY</vt:lpstr>
      <vt:lpstr>Iron &amp; steel core boundary</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Bartol-Bibb</dc:creator>
  <cp:lastModifiedBy>Brenda Chan</cp:lastModifiedBy>
  <dcterms:created xsi:type="dcterms:W3CDTF">2023-07-04T09:22:53Z</dcterms:created>
  <dcterms:modified xsi:type="dcterms:W3CDTF">2023-09-21T16:36:53Z</dcterms:modified>
</cp:coreProperties>
</file>