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cdp076-my.sharepoint.com/personal/monica_alcala_cdp_net/Documents/Downloads/"/>
    </mc:Choice>
  </mc:AlternateContent>
  <xr:revisionPtr revIDLastSave="955" documentId="11_52E84B8205B433C1F3146F80F31476A215D207BA" xr6:coauthVersionLast="47" xr6:coauthVersionMax="47" xr10:uidLastSave="{4DF368BF-F65B-4BA3-B803-F541D02950FD}"/>
  <workbookProtection workbookAlgorithmName="SHA-512" workbookHashValue="xYI7FtjFrDWMWwWybbRekkSsOXkNtJ+OyUCX5/Y/U7wS69UZG4jVyVbBB6TGm7o9gYBAs0KzIX6FHBG9qCWrsQ==" workbookSaltValue="kcy8H+mbbjJYMFohDn7fTw==" workbookSpinCount="100000" lockStructure="1"/>
  <bookViews>
    <workbookView xWindow="-28920" yWindow="-120" windowWidth="29040" windowHeight="15720" xr2:uid="{00000000-000D-0000-FFFF-FFFF00000000}"/>
  </bookViews>
  <sheets>
    <sheet name="Cover Page" sheetId="1" r:id="rId1"/>
    <sheet name="0. Instructions" sheetId="2" r:id="rId2"/>
    <sheet name="1. General information" sheetId="3" r:id="rId3"/>
    <sheet name="2. Progress and reporting" sheetId="4" r:id="rId4"/>
    <sheet name="3. GHG inventory s1+2" sheetId="5" r:id="rId5"/>
    <sheet name="3. GHG inventory s3 cat1-15" sheetId="6" r:id="rId6"/>
    <sheet name="4. Portfolio Target Boundary ex" sheetId="7" r:id="rId7"/>
    <sheet name="4. Portfolio Target Boundary" sheetId="8" r:id="rId8"/>
    <sheet name="5. Targets - Scope 1+2, S3c1-14" sheetId="9" r:id="rId9"/>
    <sheet name="6. Targets - S3c15 SDA" sheetId="10" r:id="rId10"/>
    <sheet name="6. Targets - S3c15 TR" sheetId="11" r:id="rId11"/>
    <sheet name="6. Targets - S3c15 PC" sheetId="12" r:id="rId12"/>
    <sheet name="6. Targets - S3c15 FFF" sheetId="13" r:id="rId13"/>
    <sheet name="7. Headline tl and summary" sheetId="14" r:id="rId14"/>
  </sheets>
  <externalReferences>
    <externalReference r:id="rId15"/>
  </externalReferences>
  <definedNames>
    <definedName name="list_country">[1]Lists!$H$2:$H$201</definedName>
    <definedName name="list_sub_type">[1]Lists!$D$2:$D$10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1loXOejrezoGGPZcPwkIWd/Cj+LwYmh2lIs0KkWDDLo="/>
    </ext>
  </extLst>
</workbook>
</file>

<file path=xl/calcChain.xml><?xml version="1.0" encoding="utf-8"?>
<calcChain xmlns="http://schemas.openxmlformats.org/spreadsheetml/2006/main">
  <c r="C26" i="9" l="1"/>
  <c r="C27" i="9"/>
  <c r="C28" i="9"/>
  <c r="C29" i="9"/>
  <c r="C78" i="8"/>
  <c r="I66" i="8"/>
  <c r="N76" i="8" s="1"/>
  <c r="H66" i="8"/>
  <c r="G66" i="8"/>
  <c r="I79" i="8"/>
  <c r="B82" i="8"/>
  <c r="H55" i="8"/>
  <c r="H56" i="8"/>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6" i="7"/>
  <c r="G114" i="5"/>
  <c r="H111" i="5"/>
  <c r="M17" i="12"/>
  <c r="L17" i="12"/>
  <c r="M16" i="12"/>
  <c r="L16" i="12"/>
  <c r="M15" i="12"/>
  <c r="L15" i="12"/>
  <c r="M14" i="12"/>
  <c r="L14" i="12"/>
  <c r="M13" i="12"/>
  <c r="L13" i="12"/>
  <c r="M12" i="12"/>
  <c r="L12" i="12"/>
  <c r="M11" i="12"/>
  <c r="L11" i="12"/>
  <c r="M10" i="12"/>
  <c r="L10" i="12"/>
  <c r="M9" i="12"/>
  <c r="L9" i="12"/>
  <c r="M8" i="12"/>
  <c r="L8" i="12"/>
  <c r="N23" i="11"/>
  <c r="M23" i="11"/>
  <c r="N22" i="11"/>
  <c r="M22" i="11"/>
  <c r="N21" i="11"/>
  <c r="M21" i="11"/>
  <c r="N20" i="11"/>
  <c r="M20" i="11"/>
  <c r="N19" i="11"/>
  <c r="M19" i="11"/>
  <c r="N18" i="11"/>
  <c r="M18" i="11"/>
  <c r="N17" i="11"/>
  <c r="M17" i="11"/>
  <c r="N16" i="11"/>
  <c r="M16" i="11"/>
  <c r="N15" i="11"/>
  <c r="M15" i="11"/>
  <c r="N14" i="11"/>
  <c r="M14" i="11"/>
  <c r="N13" i="11"/>
  <c r="M13" i="11"/>
  <c r="N12" i="11"/>
  <c r="M12" i="11"/>
  <c r="N11" i="11"/>
  <c r="M11" i="11"/>
  <c r="N10" i="11"/>
  <c r="M10" i="11"/>
  <c r="N9" i="11"/>
  <c r="M9" i="11"/>
  <c r="M8" i="11"/>
  <c r="N8" i="11" s="1"/>
  <c r="G17" i="10"/>
  <c r="G16" i="10"/>
  <c r="G15" i="10"/>
  <c r="G14" i="10"/>
  <c r="G13" i="10"/>
  <c r="G12" i="10"/>
  <c r="G11" i="10"/>
  <c r="G10" i="10"/>
  <c r="G9" i="10"/>
  <c r="G8" i="10"/>
  <c r="C41" i="9"/>
  <c r="C40" i="9"/>
  <c r="B88" i="8"/>
  <c r="A81" i="8"/>
  <c r="N70" i="8"/>
  <c r="N71" i="8" s="1"/>
  <c r="I69" i="8"/>
  <c r="I70" i="8" s="1"/>
  <c r="D66" i="8"/>
  <c r="I77" i="8" s="1"/>
  <c r="I80" i="8" s="1"/>
  <c r="H65" i="8"/>
  <c r="E65" i="8"/>
  <c r="H64" i="8"/>
  <c r="E64" i="8"/>
  <c r="H63" i="8"/>
  <c r="E63" i="8"/>
  <c r="H62" i="8"/>
  <c r="E62" i="8"/>
  <c r="H61" i="8"/>
  <c r="E61" i="8"/>
  <c r="H60" i="8"/>
  <c r="E60" i="8"/>
  <c r="H59" i="8"/>
  <c r="E59" i="8"/>
  <c r="H58" i="8"/>
  <c r="E58" i="8"/>
  <c r="H57" i="8"/>
  <c r="E57" i="8"/>
  <c r="E56"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H9" i="8"/>
  <c r="E9" i="8"/>
  <c r="H8" i="8"/>
  <c r="E8" i="8"/>
  <c r="H7" i="8"/>
  <c r="E7" i="8"/>
  <c r="H6" i="8"/>
  <c r="E6" i="8"/>
  <c r="H5" i="8"/>
  <c r="E5" i="8"/>
  <c r="H4" i="8"/>
  <c r="E4" i="8"/>
  <c r="H3" i="8"/>
  <c r="E3" i="8"/>
  <c r="B90" i="7"/>
  <c r="A82" i="7"/>
  <c r="O76" i="7"/>
  <c r="O77" i="7" s="1"/>
  <c r="H70" i="7"/>
  <c r="J70" i="7" s="1"/>
  <c r="P80" i="7" s="1"/>
  <c r="D27" i="7"/>
  <c r="J76" i="7" s="1"/>
  <c r="J77" i="7" s="1"/>
  <c r="C21" i="6"/>
  <c r="B21" i="6"/>
  <c r="H168" i="5"/>
  <c r="H167" i="5"/>
  <c r="H166" i="5"/>
  <c r="H165" i="5"/>
  <c r="H164" i="5"/>
  <c r="H163" i="5"/>
  <c r="H162" i="5"/>
  <c r="H161" i="5"/>
  <c r="H160" i="5"/>
  <c r="H159" i="5"/>
  <c r="H158" i="5"/>
  <c r="H157" i="5"/>
  <c r="H156" i="5"/>
  <c r="D154" i="5"/>
  <c r="H153" i="5"/>
  <c r="H152" i="5"/>
  <c r="H151" i="5"/>
  <c r="D150" i="5"/>
  <c r="G111" i="5"/>
  <c r="G96" i="5"/>
  <c r="D96" i="5"/>
  <c r="G92" i="5"/>
  <c r="G89" i="5"/>
  <c r="D89" i="5"/>
  <c r="G85" i="5"/>
  <c r="D85" i="5"/>
  <c r="G80" i="5"/>
  <c r="D80" i="5"/>
  <c r="G75" i="5"/>
  <c r="D75" i="5"/>
  <c r="N78" i="8" l="1"/>
  <c r="N79" i="8"/>
  <c r="N77" i="8"/>
  <c r="E66" i="8"/>
  <c r="C82" i="8"/>
  <c r="I70" i="7"/>
  <c r="D70" i="7"/>
  <c r="I78" i="8"/>
  <c r="F66" i="8"/>
  <c r="I76" i="8" s="1"/>
  <c r="A4" i="14" s="1"/>
  <c r="N80" i="8" l="1"/>
  <c r="E69" i="7"/>
  <c r="E65" i="7"/>
  <c r="E61" i="7"/>
  <c r="E57" i="7"/>
  <c r="E53" i="7"/>
  <c r="E49" i="7"/>
  <c r="E45" i="7"/>
  <c r="E41" i="7"/>
  <c r="E37" i="7"/>
  <c r="E33" i="7"/>
  <c r="E29" i="7"/>
  <c r="E6" i="7"/>
  <c r="L81" i="7"/>
  <c r="E26" i="7"/>
  <c r="E22" i="7"/>
  <c r="E18" i="7"/>
  <c r="E13" i="7"/>
  <c r="E9" i="7"/>
  <c r="E23" i="7"/>
  <c r="L83" i="7"/>
  <c r="E68" i="7"/>
  <c r="E64" i="7"/>
  <c r="E60" i="7"/>
  <c r="E56" i="7"/>
  <c r="E52" i="7"/>
  <c r="E48" i="7"/>
  <c r="E44" i="7"/>
  <c r="E40" i="7"/>
  <c r="E36" i="7"/>
  <c r="E32" i="7"/>
  <c r="E28" i="7"/>
  <c r="E47" i="7"/>
  <c r="E15" i="7"/>
  <c r="E19" i="7"/>
  <c r="E25" i="7"/>
  <c r="E21" i="7"/>
  <c r="E16" i="7"/>
  <c r="E12" i="7"/>
  <c r="E8" i="7"/>
  <c r="E67" i="7"/>
  <c r="E63" i="7"/>
  <c r="E59" i="7"/>
  <c r="E55" i="7"/>
  <c r="E51" i="7"/>
  <c r="E43" i="7"/>
  <c r="E39" i="7"/>
  <c r="E35" i="7"/>
  <c r="E31" i="7"/>
  <c r="E24" i="7"/>
  <c r="E11" i="7"/>
  <c r="E10" i="7"/>
  <c r="C79" i="7"/>
  <c r="B83" i="7" s="1"/>
  <c r="C83" i="7" s="1"/>
  <c r="F70" i="7"/>
  <c r="L80" i="7" s="1"/>
  <c r="E20" i="7"/>
  <c r="E7" i="7"/>
  <c r="E14" i="7"/>
  <c r="L82" i="7"/>
  <c r="E66" i="7"/>
  <c r="E62" i="7"/>
  <c r="E58" i="7"/>
  <c r="E54" i="7"/>
  <c r="E50" i="7"/>
  <c r="E46" i="7"/>
  <c r="E42" i="7"/>
  <c r="E38" i="7"/>
  <c r="E34" i="7"/>
  <c r="E30" i="7"/>
  <c r="E27" i="7"/>
  <c r="P81" i="7"/>
  <c r="P84" i="7" s="1"/>
  <c r="P83" i="7"/>
  <c r="P82" i="7"/>
  <c r="L84" i="7" l="1"/>
  <c r="E7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600-000001000000}">
      <text>
        <r>
          <rPr>
            <sz val="11"/>
            <color theme="1"/>
            <rFont val="Calibri"/>
            <scheme val="minor"/>
          </rPr>
          <t>100% of base-year activity (MWh)
======</t>
        </r>
      </text>
    </comment>
    <comment ref="J9" authorId="0" shapeId="0" xr:uid="{00000000-0006-0000-0600-000002000000}">
      <text>
        <r>
          <rPr>
            <sz val="11"/>
            <color theme="1"/>
            <rFont val="Calibri"/>
            <scheme val="minor"/>
          </rPr>
          <t>100% of base-year activity (MWh)
======</t>
        </r>
      </text>
    </comment>
    <comment ref="F10" authorId="0" shapeId="0" xr:uid="{00000000-0006-0000-0600-000003000000}">
      <text>
        <r>
          <rPr>
            <sz val="11"/>
            <color theme="1"/>
            <rFont val="Calibri"/>
            <scheme val="minor"/>
          </rPr>
          <t>100% of base-year financed emissions
======</t>
        </r>
      </text>
    </comment>
    <comment ref="J10" authorId="0" shapeId="0" xr:uid="{00000000-0006-0000-0600-000004000000}">
      <text>
        <r>
          <rPr>
            <sz val="11"/>
            <color theme="1"/>
            <rFont val="Calibri"/>
            <scheme val="minor"/>
          </rPr>
          <t>100% of base-year financed emissions
======</t>
        </r>
      </text>
    </comment>
    <comment ref="F13" authorId="0" shapeId="0" xr:uid="{00000000-0006-0000-0600-000005000000}">
      <text>
        <r>
          <rPr>
            <sz val="11"/>
            <color theme="1"/>
            <rFont val="Calibri"/>
            <scheme val="minor"/>
          </rPr>
          <t>100% of base-year activity (MWH) or financed emissions
======</t>
        </r>
      </text>
    </comment>
    <comment ref="J13" authorId="0" shapeId="0" xr:uid="{00000000-0006-0000-0600-000006000000}">
      <text>
        <r>
          <rPr>
            <sz val="11"/>
            <color theme="1"/>
            <rFont val="Calibri"/>
            <scheme val="minor"/>
          </rPr>
          <t>100% of base-year activity (MWH) or financed emissions
======</t>
        </r>
      </text>
    </comment>
    <comment ref="F14" authorId="0" shapeId="0" xr:uid="{00000000-0006-0000-0600-000007000000}">
      <text>
        <r>
          <rPr>
            <sz val="11"/>
            <color theme="1"/>
            <rFont val="Calibri"/>
            <scheme val="minor"/>
          </rPr>
          <t>100% of base-year loan value or financed emissions 
======</t>
        </r>
      </text>
    </comment>
    <comment ref="J14" authorId="0" shapeId="0" xr:uid="{00000000-0006-0000-0600-000008000000}">
      <text>
        <r>
          <rPr>
            <sz val="11"/>
            <color theme="1"/>
            <rFont val="Calibri"/>
            <scheme val="minor"/>
          </rPr>
          <t>100% of base-year loan value or financed emissions 
======</t>
        </r>
      </text>
    </comment>
    <comment ref="F15" authorId="0" shapeId="0" xr:uid="{00000000-0006-0000-0600-000009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J15" authorId="0" shapeId="0" xr:uid="{00000000-0006-0000-0600-00000A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F16" authorId="0" shapeId="0" xr:uid="{00000000-0006-0000-0600-00000B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J16" authorId="0" shapeId="0" xr:uid="{00000000-0006-0000-0600-00000C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F18" authorId="0" shapeId="0" xr:uid="{00000000-0006-0000-0600-00000D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J18" authorId="0" shapeId="0" xr:uid="{00000000-0006-0000-0600-00000E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F20" authorId="0" shapeId="0" xr:uid="{00000000-0006-0000-0600-00000F000000}">
      <text>
        <r>
          <rPr>
            <sz val="11"/>
            <color theme="1"/>
            <rFont val="Calibri"/>
            <scheme val="minor"/>
          </rPr>
          <t>100% of base-year loan value or financed emissions
======</t>
        </r>
      </text>
    </comment>
    <comment ref="J20" authorId="0" shapeId="0" xr:uid="{00000000-0006-0000-0600-000010000000}">
      <text>
        <r>
          <rPr>
            <sz val="11"/>
            <color theme="1"/>
            <rFont val="Calibri"/>
            <scheme val="minor"/>
          </rPr>
          <t>100% of base-year loan value or financed emissions
======</t>
        </r>
      </text>
    </comment>
    <comment ref="F22" authorId="0" shapeId="0" xr:uid="{00000000-0006-0000-0600-000011000000}">
      <text>
        <r>
          <rPr>
            <sz val="11"/>
            <color theme="1"/>
            <rFont val="Calibri"/>
            <scheme val="minor"/>
          </rPr>
          <t>100% of base-year loan value or financed emissions
======</t>
        </r>
      </text>
    </comment>
    <comment ref="J22" authorId="0" shapeId="0" xr:uid="{00000000-0006-0000-0600-000012000000}">
      <text>
        <r>
          <rPr>
            <sz val="11"/>
            <color theme="1"/>
            <rFont val="Calibri"/>
            <scheme val="minor"/>
          </rPr>
          <t>100% of base-year loan value or financed emissions
======</t>
        </r>
      </text>
    </comment>
    <comment ref="F25" authorId="0" shapeId="0" xr:uid="{00000000-0006-0000-0600-000013000000}">
      <text>
        <r>
          <rPr>
            <sz val="11"/>
            <color theme="1"/>
            <rFont val="Calibri"/>
            <scheme val="minor"/>
          </rPr>
          <t>100%
======</t>
        </r>
      </text>
    </comment>
    <comment ref="J25" authorId="0" shapeId="0" xr:uid="{00000000-0006-0000-0600-000014000000}">
      <text>
        <r>
          <rPr>
            <sz val="11"/>
            <color theme="1"/>
            <rFont val="Calibri"/>
            <scheme val="minor"/>
          </rPr>
          <t>100%
======</t>
        </r>
      </text>
    </comment>
    <comment ref="F26" authorId="0" shapeId="0" xr:uid="{00000000-0006-0000-0600-000015000000}">
      <text>
        <r>
          <rPr>
            <sz val="11"/>
            <color theme="1"/>
            <rFont val="Calibri"/>
            <scheme val="minor"/>
          </rPr>
          <t>100%
======</t>
        </r>
      </text>
    </comment>
    <comment ref="J26" authorId="0" shapeId="0" xr:uid="{00000000-0006-0000-0600-000016000000}">
      <text>
        <r>
          <rPr>
            <sz val="11"/>
            <color theme="1"/>
            <rFont val="Calibri"/>
            <scheme val="minor"/>
          </rPr>
          <t>100%
======</t>
        </r>
      </text>
    </comment>
    <comment ref="F27" authorId="0" shapeId="0" xr:uid="{00000000-0006-0000-0600-000017000000}">
      <text>
        <r>
          <rPr>
            <sz val="11"/>
            <color theme="1"/>
            <rFont val="Calibri"/>
            <scheme val="minor"/>
          </rPr>
          <t>100%
======</t>
        </r>
      </text>
    </comment>
    <comment ref="J27" authorId="0" shapeId="0" xr:uid="{00000000-0006-0000-0600-000018000000}">
      <text>
        <r>
          <rPr>
            <sz val="11"/>
            <color theme="1"/>
            <rFont val="Calibri"/>
            <scheme val="minor"/>
          </rPr>
          <t>100%
======</t>
        </r>
      </text>
    </comment>
    <comment ref="F28" authorId="0" shapeId="0" xr:uid="{00000000-0006-0000-0600-00001B000000}">
      <text>
        <r>
          <rPr>
            <sz val="11"/>
            <color theme="1"/>
            <rFont val="Calibri"/>
            <scheme val="minor"/>
          </rPr>
          <t>100%
======</t>
        </r>
      </text>
    </comment>
    <comment ref="J28" authorId="0" shapeId="0" xr:uid="{00000000-0006-0000-0600-00001C000000}">
      <text>
        <r>
          <rPr>
            <sz val="11"/>
            <color theme="1"/>
            <rFont val="Calibri"/>
            <scheme val="minor"/>
          </rPr>
          <t>100%
======</t>
        </r>
      </text>
    </comment>
    <comment ref="F29" authorId="0" shapeId="0" xr:uid="{00000000-0006-0000-0600-00001D000000}">
      <text>
        <r>
          <rPr>
            <sz val="11"/>
            <color theme="1"/>
            <rFont val="Calibri"/>
            <scheme val="minor"/>
          </rPr>
          <t>100%
======</t>
        </r>
      </text>
    </comment>
    <comment ref="J29" authorId="0" shapeId="0" xr:uid="{00000000-0006-0000-0600-00001E000000}">
      <text>
        <r>
          <rPr>
            <sz val="11"/>
            <color theme="1"/>
            <rFont val="Calibri"/>
            <scheme val="minor"/>
          </rPr>
          <t>100%
======</t>
        </r>
      </text>
    </comment>
    <comment ref="F30" authorId="0" shapeId="0" xr:uid="{00000000-0006-0000-0600-00001F000000}">
      <text>
        <r>
          <rPr>
            <sz val="11"/>
            <color theme="1"/>
            <rFont val="Calibri"/>
            <scheme val="minor"/>
          </rPr>
          <t>100%
======</t>
        </r>
      </text>
    </comment>
    <comment ref="J30" authorId="0" shapeId="0" xr:uid="{00000000-0006-0000-0600-000020000000}">
      <text>
        <r>
          <rPr>
            <sz val="11"/>
            <color theme="1"/>
            <rFont val="Calibri"/>
            <scheme val="minor"/>
          </rPr>
          <t>100%
======</t>
        </r>
      </text>
    </comment>
    <comment ref="F34" authorId="0" shapeId="0" xr:uid="{00000000-0006-0000-0600-000021000000}">
      <text>
        <r>
          <rPr>
            <sz val="11"/>
            <color theme="1"/>
            <rFont val="Calibri"/>
            <scheme val="minor"/>
          </rPr>
          <t>Per SBTi Private Equity Guidance</t>
        </r>
      </text>
    </comment>
    <comment ref="J34" authorId="0" shapeId="0" xr:uid="{00000000-0006-0000-0600-000022000000}">
      <text>
        <r>
          <rPr>
            <sz val="11"/>
            <color theme="1"/>
            <rFont val="Calibri"/>
            <scheme val="minor"/>
          </rPr>
          <t>Per SBTi Private Equity Explanatory Document
======</t>
        </r>
      </text>
    </comment>
    <comment ref="F38" authorId="0" shapeId="0" xr:uid="{00000000-0006-0000-0600-000023000000}">
      <text>
        <r>
          <rPr>
            <sz val="11"/>
            <color theme="1"/>
            <rFont val="Calibri"/>
            <scheme val="minor"/>
          </rPr>
          <t>100%
======</t>
        </r>
      </text>
    </comment>
    <comment ref="J38" authorId="0" shapeId="0" xr:uid="{00000000-0006-0000-0600-000024000000}">
      <text>
        <r>
          <rPr>
            <sz val="11"/>
            <color theme="1"/>
            <rFont val="Calibri"/>
            <scheme val="minor"/>
          </rPr>
          <t>100%
======</t>
        </r>
      </text>
    </comment>
    <comment ref="F39" authorId="0" shapeId="0" xr:uid="{00000000-0006-0000-0600-000025000000}">
      <text>
        <r>
          <rPr>
            <sz val="11"/>
            <color theme="1"/>
            <rFont val="Calibri"/>
            <scheme val="minor"/>
          </rPr>
          <t>100%
======</t>
        </r>
      </text>
    </comment>
    <comment ref="J39" authorId="0" shapeId="0" xr:uid="{00000000-0006-0000-0600-000026000000}">
      <text>
        <r>
          <rPr>
            <sz val="11"/>
            <color theme="1"/>
            <rFont val="Calibri"/>
            <scheme val="minor"/>
          </rPr>
          <t>100%
======</t>
        </r>
      </text>
    </comment>
    <comment ref="F40" authorId="0" shapeId="0" xr:uid="{00000000-0006-0000-0600-000027000000}">
      <text>
        <r>
          <rPr>
            <sz val="11"/>
            <color theme="1"/>
            <rFont val="Calibri"/>
            <scheme val="minor"/>
          </rPr>
          <t>100%
======</t>
        </r>
      </text>
    </comment>
    <comment ref="J40" authorId="0" shapeId="0" xr:uid="{00000000-0006-0000-0600-000028000000}">
      <text>
        <r>
          <rPr>
            <sz val="11"/>
            <color theme="1"/>
            <rFont val="Calibri"/>
            <scheme val="minor"/>
          </rPr>
          <t>100%
======</t>
        </r>
      </text>
    </comment>
    <comment ref="F42" authorId="0" shapeId="0" xr:uid="{00000000-0006-0000-0600-000029000000}">
      <text>
        <r>
          <rPr>
            <sz val="11"/>
            <color theme="1"/>
            <rFont val="Calibri"/>
            <scheme val="minor"/>
          </rPr>
          <t>100%
======</t>
        </r>
      </text>
    </comment>
    <comment ref="J42" authorId="0" shapeId="0" xr:uid="{00000000-0006-0000-0600-00002A000000}">
      <text>
        <r>
          <rPr>
            <sz val="11"/>
            <color theme="1"/>
            <rFont val="Calibri"/>
            <scheme val="minor"/>
          </rPr>
          <t>100%
======</t>
        </r>
      </text>
    </comment>
    <comment ref="F43" authorId="0" shapeId="0" xr:uid="{00000000-0006-0000-0600-00002B000000}">
      <text>
        <r>
          <rPr>
            <sz val="11"/>
            <color theme="1"/>
            <rFont val="Calibri"/>
            <scheme val="minor"/>
          </rPr>
          <t>100%
======</t>
        </r>
      </text>
    </comment>
    <comment ref="J43" authorId="0" shapeId="0" xr:uid="{00000000-0006-0000-0600-00002C000000}">
      <text>
        <r>
          <rPr>
            <sz val="11"/>
            <color theme="1"/>
            <rFont val="Calibri"/>
            <scheme val="minor"/>
          </rPr>
          <t>100%
======</t>
        </r>
      </text>
    </comment>
    <comment ref="F44" authorId="0" shapeId="0" xr:uid="{00000000-0006-0000-0600-00002D000000}">
      <text>
        <r>
          <rPr>
            <sz val="11"/>
            <color theme="1"/>
            <rFont val="Calibri"/>
            <scheme val="minor"/>
          </rPr>
          <t>100%
======</t>
        </r>
      </text>
    </comment>
    <comment ref="J44" authorId="0" shapeId="0" xr:uid="{00000000-0006-0000-0600-00002E000000}">
      <text>
        <r>
          <rPr>
            <sz val="11"/>
            <color theme="1"/>
            <rFont val="Calibri"/>
            <scheme val="minor"/>
          </rPr>
          <t>100%
======</t>
        </r>
      </text>
    </comment>
    <comment ref="F50" authorId="0" shapeId="0" xr:uid="{00000000-0006-0000-0600-00002F000000}">
      <text>
        <r>
          <rPr>
            <sz val="11"/>
            <color theme="1"/>
            <rFont val="Calibri"/>
            <scheme val="minor"/>
          </rPr>
          <t>67% of base-year activity (m2) or financed emissions
======</t>
        </r>
      </text>
    </comment>
    <comment ref="J50" authorId="0" shapeId="0" xr:uid="{00000000-0006-0000-0600-000030000000}">
      <text>
        <r>
          <rPr>
            <sz val="11"/>
            <color theme="1"/>
            <rFont val="Calibri"/>
            <scheme val="minor"/>
          </rPr>
          <t>67% of base-year activity (m2) or financed emissions
======</t>
        </r>
      </text>
    </comment>
    <comment ref="F52" authorId="0" shapeId="0" xr:uid="{00000000-0006-0000-0600-000031000000}">
      <text>
        <r>
          <rPr>
            <sz val="11"/>
            <color theme="1"/>
            <rFont val="Calibri"/>
            <scheme val="minor"/>
          </rPr>
          <t>67% of base-year activity (m2) or financed emissions
======</t>
        </r>
      </text>
    </comment>
    <comment ref="J52" authorId="0" shapeId="0" xr:uid="{00000000-0006-0000-0600-000032000000}">
      <text>
        <r>
          <rPr>
            <sz val="11"/>
            <color theme="1"/>
            <rFont val="Calibri"/>
            <scheme val="minor"/>
          </rPr>
          <t>67% of base-year activity (m2) or financed emissions
======</t>
        </r>
      </text>
    </comment>
    <comment ref="F53" authorId="0" shapeId="0" xr:uid="{00000000-0006-0000-0600-000033000000}">
      <text>
        <r>
          <rPr>
            <sz val="11"/>
            <color theme="1"/>
            <rFont val="Calibri"/>
            <scheme val="minor"/>
          </rPr>
          <t>100%
======</t>
        </r>
      </text>
    </comment>
    <comment ref="J53" authorId="0" shapeId="0" xr:uid="{00000000-0006-0000-0600-000034000000}">
      <text>
        <r>
          <rPr>
            <sz val="11"/>
            <color theme="1"/>
            <rFont val="Calibri"/>
            <scheme val="minor"/>
          </rPr>
          <t>100%
======</t>
        </r>
      </text>
    </comment>
    <comment ref="F54" authorId="0" shapeId="0" xr:uid="{00000000-0006-0000-0600-000035000000}">
      <text>
        <r>
          <rPr>
            <sz val="11"/>
            <color theme="1"/>
            <rFont val="Calibri"/>
            <scheme val="minor"/>
          </rPr>
          <t>67% of base-year activity (m2) or financed emissions
======</t>
        </r>
      </text>
    </comment>
    <comment ref="J54" authorId="0" shapeId="0" xr:uid="{00000000-0006-0000-0600-000036000000}">
      <text>
        <r>
          <rPr>
            <sz val="11"/>
            <color theme="1"/>
            <rFont val="Calibri"/>
            <scheme val="minor"/>
          </rPr>
          <t>67% of base-year activity (m2) or financed emissions
======</t>
        </r>
      </text>
    </comment>
    <comment ref="F56" authorId="0" shapeId="0" xr:uid="{00000000-0006-0000-0600-000037000000}">
      <text>
        <r>
          <rPr>
            <sz val="11"/>
            <color theme="1"/>
            <rFont val="Calibri"/>
            <scheme val="minor"/>
          </rPr>
          <t>100%
======</t>
        </r>
      </text>
    </comment>
    <comment ref="J56" authorId="0" shapeId="0" xr:uid="{00000000-0006-0000-0600-000038000000}">
      <text>
        <r>
          <rPr>
            <sz val="11"/>
            <color theme="1"/>
            <rFont val="Calibri"/>
            <scheme val="minor"/>
          </rPr>
          <t>See respective asset classes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700-000001000000}">
      <text>
        <r>
          <rPr>
            <sz val="11"/>
            <color theme="1"/>
            <rFont val="Calibri"/>
            <scheme val="minor"/>
          </rPr>
          <t>100% of base-year activity (MWh)</t>
        </r>
      </text>
    </comment>
    <comment ref="I6" authorId="0" shapeId="0" xr:uid="{00000000-0006-0000-0700-000002000000}">
      <text>
        <r>
          <rPr>
            <sz val="11"/>
            <color theme="1"/>
            <rFont val="Calibri"/>
            <scheme val="minor"/>
          </rPr>
          <t>100% of base-year activity (MWh)
======</t>
        </r>
      </text>
    </comment>
    <comment ref="F7" authorId="0" shapeId="0" xr:uid="{00000000-0006-0000-0700-000003000000}">
      <text>
        <r>
          <rPr>
            <sz val="11"/>
            <color theme="1"/>
            <rFont val="Calibri"/>
            <scheme val="minor"/>
          </rPr>
          <t>100% of base-year financed emissions</t>
        </r>
      </text>
    </comment>
    <comment ref="I7" authorId="0" shapeId="0" xr:uid="{00000000-0006-0000-0700-000004000000}">
      <text>
        <r>
          <rPr>
            <sz val="11"/>
            <color theme="1"/>
            <rFont val="Calibri"/>
            <scheme val="minor"/>
          </rPr>
          <t>100% of base-year financed emissions
======</t>
        </r>
      </text>
    </comment>
    <comment ref="F10" authorId="0" shapeId="0" xr:uid="{00000000-0006-0000-0700-000005000000}">
      <text>
        <r>
          <rPr>
            <sz val="11"/>
            <color theme="1"/>
            <rFont val="Calibri"/>
            <scheme val="minor"/>
          </rPr>
          <t>100% of base-year activity (MWH) or financed emissions</t>
        </r>
      </text>
    </comment>
    <comment ref="I10" authorId="0" shapeId="0" xr:uid="{00000000-0006-0000-0700-000006000000}">
      <text>
        <r>
          <rPr>
            <sz val="11"/>
            <color theme="1"/>
            <rFont val="Calibri"/>
            <scheme val="minor"/>
          </rPr>
          <t>100% of base-year activity (MWH) or financed emissions
======</t>
        </r>
      </text>
    </comment>
    <comment ref="F11" authorId="0" shapeId="0" xr:uid="{00000000-0006-0000-0700-000007000000}">
      <text>
        <r>
          <rPr>
            <sz val="11"/>
            <color theme="1"/>
            <rFont val="Calibri"/>
            <scheme val="minor"/>
          </rPr>
          <t>100% of base-year loan value or financed emissions</t>
        </r>
      </text>
    </comment>
    <comment ref="I11" authorId="0" shapeId="0" xr:uid="{00000000-0006-0000-0700-000008000000}">
      <text>
        <r>
          <rPr>
            <sz val="11"/>
            <color theme="1"/>
            <rFont val="Calibri"/>
            <scheme val="minor"/>
          </rPr>
          <t>100% of base-year loan value or financed emissions 
======</t>
        </r>
      </text>
    </comment>
    <comment ref="F12" authorId="0" shapeId="0" xr:uid="{00000000-0006-0000-0700-000009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t>
        </r>
      </text>
    </comment>
    <comment ref="I12" authorId="0" shapeId="0" xr:uid="{00000000-0006-0000-0700-00000A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F13" authorId="0" shapeId="0" xr:uid="{00000000-0006-0000-0700-00000B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t>
        </r>
      </text>
    </comment>
    <comment ref="I13" authorId="0" shapeId="0" xr:uid="{00000000-0006-0000-0700-00000C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F14" authorId="0" shapeId="0" xr:uid="{00000000-0006-0000-0700-00000D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I14" authorId="0" shapeId="0" xr:uid="{00000000-0006-0000-0700-00000E000000}">
      <text>
        <r>
          <rPr>
            <sz val="11"/>
            <color theme="1"/>
            <rFont val="Calibri"/>
            <scheme val="minor"/>
          </rPr>
          <t>100% within target boundary of any PC and/or TR target(s)
AND
67% of base-year loan value or financed emissions across all SDA, PC, TR target(s), to be calculated across any mix of required and optional corporate loans and commercial real estate asset loans
======</t>
        </r>
      </text>
    </comment>
    <comment ref="F16" authorId="0" shapeId="0" xr:uid="{00000000-0006-0000-0700-00000F000000}">
      <text>
        <r>
          <rPr>
            <sz val="11"/>
            <color theme="1"/>
            <rFont val="Calibri"/>
            <scheme val="minor"/>
          </rPr>
          <t>100% of base-year loan value or financed emissions
======</t>
        </r>
      </text>
    </comment>
    <comment ref="I16" authorId="0" shapeId="0" xr:uid="{00000000-0006-0000-0700-000010000000}">
      <text>
        <r>
          <rPr>
            <sz val="11"/>
            <color theme="1"/>
            <rFont val="Calibri"/>
            <scheme val="minor"/>
          </rPr>
          <t>100% of base-year loan value or financed emissions
======</t>
        </r>
      </text>
    </comment>
    <comment ref="F18" authorId="0" shapeId="0" xr:uid="{00000000-0006-0000-0700-000011000000}">
      <text>
        <r>
          <rPr>
            <sz val="11"/>
            <color theme="1"/>
            <rFont val="Calibri"/>
            <scheme val="minor"/>
          </rPr>
          <t>100% of base-year loan value or financed emissions
======</t>
        </r>
      </text>
    </comment>
    <comment ref="I18" authorId="0" shapeId="0" xr:uid="{00000000-0006-0000-0700-000012000000}">
      <text>
        <r>
          <rPr>
            <sz val="11"/>
            <color theme="1"/>
            <rFont val="Calibri"/>
            <scheme val="minor"/>
          </rPr>
          <t>100% of base-year loan value or financed emissions
======</t>
        </r>
      </text>
    </comment>
    <comment ref="F21" authorId="0" shapeId="0" xr:uid="{00000000-0006-0000-0700-000013000000}">
      <text>
        <r>
          <rPr>
            <sz val="11"/>
            <color theme="1"/>
            <rFont val="Calibri"/>
            <scheme val="minor"/>
          </rPr>
          <t>100% Minimum coverage 
======</t>
        </r>
      </text>
    </comment>
    <comment ref="I21" authorId="0" shapeId="0" xr:uid="{00000000-0006-0000-0700-000014000000}">
      <text>
        <r>
          <rPr>
            <sz val="11"/>
            <color theme="1"/>
            <rFont val="Calibri"/>
            <scheme val="minor"/>
          </rPr>
          <t>100%
======</t>
        </r>
      </text>
    </comment>
    <comment ref="F22" authorId="0" shapeId="0" xr:uid="{00000000-0006-0000-0700-000015000000}">
      <text>
        <r>
          <rPr>
            <sz val="11"/>
            <color theme="1"/>
            <rFont val="Calibri"/>
            <scheme val="minor"/>
          </rPr>
          <t>100% minimum coverage
======</t>
        </r>
      </text>
    </comment>
    <comment ref="I22" authorId="0" shapeId="0" xr:uid="{00000000-0006-0000-0700-000016000000}">
      <text>
        <r>
          <rPr>
            <sz val="11"/>
            <color theme="1"/>
            <rFont val="Calibri"/>
            <scheme val="minor"/>
          </rPr>
          <t>100%
======</t>
        </r>
      </text>
    </comment>
    <comment ref="F23" authorId="0" shapeId="0" xr:uid="{00000000-0006-0000-0700-000017000000}">
      <text>
        <r>
          <rPr>
            <sz val="11"/>
            <color theme="1"/>
            <rFont val="Calibri"/>
            <scheme val="minor"/>
          </rPr>
          <t>100% minimum coverage
======</t>
        </r>
      </text>
    </comment>
    <comment ref="I23" authorId="0" shapeId="0" xr:uid="{00000000-0006-0000-0700-000018000000}">
      <text>
        <r>
          <rPr>
            <sz val="11"/>
            <color theme="1"/>
            <rFont val="Calibri"/>
            <scheme val="minor"/>
          </rPr>
          <t>100%
======</t>
        </r>
      </text>
    </comment>
    <comment ref="F24" authorId="0" shapeId="0" xr:uid="{00000000-0006-0000-0700-000019000000}">
      <text>
        <r>
          <rPr>
            <sz val="11"/>
            <color theme="1"/>
            <rFont val="Calibri"/>
            <scheme val="minor"/>
          </rPr>
          <t>100% minimum coverage
======</t>
        </r>
      </text>
    </comment>
    <comment ref="I24" authorId="0" shapeId="0" xr:uid="{00000000-0006-0000-0700-00001A000000}">
      <text>
        <r>
          <rPr>
            <sz val="11"/>
            <color theme="1"/>
            <rFont val="Calibri"/>
            <scheme val="minor"/>
          </rPr>
          <t>100%
======</t>
        </r>
      </text>
    </comment>
    <comment ref="F25" authorId="0" shapeId="0" xr:uid="{00000000-0006-0000-0700-00001B000000}">
      <text>
        <r>
          <rPr>
            <sz val="11"/>
            <color theme="1"/>
            <rFont val="Calibri"/>
            <scheme val="minor"/>
          </rPr>
          <t>100% minimum coverage
======</t>
        </r>
      </text>
    </comment>
    <comment ref="I25" authorId="0" shapeId="0" xr:uid="{00000000-0006-0000-0700-00001C000000}">
      <text>
        <r>
          <rPr>
            <sz val="11"/>
            <color theme="1"/>
            <rFont val="Calibri"/>
            <scheme val="minor"/>
          </rPr>
          <t>100%
======</t>
        </r>
      </text>
    </comment>
    <comment ref="F26" authorId="0" shapeId="0" xr:uid="{00000000-0006-0000-0700-00001D000000}">
      <text>
        <r>
          <rPr>
            <sz val="11"/>
            <color theme="1"/>
            <rFont val="Calibri"/>
            <scheme val="minor"/>
          </rPr>
          <t>100% minimum coverage
======</t>
        </r>
      </text>
    </comment>
    <comment ref="I26" authorId="0" shapeId="0" xr:uid="{00000000-0006-0000-0700-00001E000000}">
      <text>
        <r>
          <rPr>
            <sz val="11"/>
            <color theme="1"/>
            <rFont val="Calibri"/>
            <scheme val="minor"/>
          </rPr>
          <t>100%
======</t>
        </r>
      </text>
    </comment>
    <comment ref="F34" authorId="0" shapeId="0" xr:uid="{00000000-0006-0000-0700-00001F000000}">
      <text>
        <r>
          <rPr>
            <sz val="11"/>
            <color theme="1"/>
            <rFont val="Calibri"/>
            <scheme val="minor"/>
          </rPr>
          <t>100% minimum coverage
======</t>
        </r>
      </text>
    </comment>
    <comment ref="I34" authorId="0" shapeId="0" xr:uid="{00000000-0006-0000-0700-000020000000}">
      <text>
        <r>
          <rPr>
            <sz val="11"/>
            <color theme="1"/>
            <rFont val="Calibri"/>
            <scheme val="minor"/>
          </rPr>
          <t>100%
======</t>
        </r>
      </text>
    </comment>
    <comment ref="F35" authorId="0" shapeId="0" xr:uid="{00000000-0006-0000-0700-000021000000}">
      <text>
        <r>
          <rPr>
            <sz val="11"/>
            <color theme="1"/>
            <rFont val="Calibri"/>
            <scheme val="minor"/>
          </rPr>
          <t>100% minimum coverage
======</t>
        </r>
      </text>
    </comment>
    <comment ref="I35" authorId="0" shapeId="0" xr:uid="{00000000-0006-0000-0700-000022000000}">
      <text>
        <r>
          <rPr>
            <sz val="11"/>
            <color theme="1"/>
            <rFont val="Calibri"/>
            <scheme val="minor"/>
          </rPr>
          <t>100%
======</t>
        </r>
      </text>
    </comment>
    <comment ref="F36" authorId="0" shapeId="0" xr:uid="{00000000-0006-0000-0700-000023000000}">
      <text>
        <r>
          <rPr>
            <sz val="11"/>
            <color theme="1"/>
            <rFont val="Calibri"/>
            <scheme val="minor"/>
          </rPr>
          <t>100% minimum coverage
======</t>
        </r>
      </text>
    </comment>
    <comment ref="I36" authorId="0" shapeId="0" xr:uid="{00000000-0006-0000-0700-000024000000}">
      <text>
        <r>
          <rPr>
            <sz val="11"/>
            <color theme="1"/>
            <rFont val="Calibri"/>
            <scheme val="minor"/>
          </rPr>
          <t>100%
======</t>
        </r>
      </text>
    </comment>
    <comment ref="F38" authorId="0" shapeId="0" xr:uid="{00000000-0006-0000-0700-000025000000}">
      <text>
        <r>
          <rPr>
            <sz val="11"/>
            <color theme="1"/>
            <rFont val="Calibri"/>
            <scheme val="minor"/>
          </rPr>
          <t>100% minimum coverage
======</t>
        </r>
      </text>
    </comment>
    <comment ref="I38" authorId="0" shapeId="0" xr:uid="{00000000-0006-0000-0700-000026000000}">
      <text>
        <r>
          <rPr>
            <sz val="11"/>
            <color theme="1"/>
            <rFont val="Calibri"/>
            <scheme val="minor"/>
          </rPr>
          <t>100%
======</t>
        </r>
      </text>
    </comment>
    <comment ref="F39" authorId="0" shapeId="0" xr:uid="{00000000-0006-0000-0700-000027000000}">
      <text>
        <r>
          <rPr>
            <sz val="11"/>
            <color theme="1"/>
            <rFont val="Calibri"/>
            <scheme val="minor"/>
          </rPr>
          <t>100% minimum coverage
======</t>
        </r>
      </text>
    </comment>
    <comment ref="I39" authorId="0" shapeId="0" xr:uid="{00000000-0006-0000-0700-000028000000}">
      <text>
        <r>
          <rPr>
            <sz val="11"/>
            <color theme="1"/>
            <rFont val="Calibri"/>
            <scheme val="minor"/>
          </rPr>
          <t>100%
======</t>
        </r>
      </text>
    </comment>
    <comment ref="F40" authorId="0" shapeId="0" xr:uid="{00000000-0006-0000-0700-000029000000}">
      <text>
        <r>
          <rPr>
            <sz val="11"/>
            <color theme="1"/>
            <rFont val="Calibri"/>
            <scheme val="minor"/>
          </rPr>
          <t>100% minimum coverage
======</t>
        </r>
      </text>
    </comment>
    <comment ref="I40" authorId="0" shapeId="0" xr:uid="{00000000-0006-0000-0700-00002A000000}">
      <text>
        <r>
          <rPr>
            <sz val="11"/>
            <color theme="1"/>
            <rFont val="Calibri"/>
            <scheme val="minor"/>
          </rPr>
          <t>100%
======</t>
        </r>
      </text>
    </comment>
    <comment ref="F46" authorId="0" shapeId="0" xr:uid="{00000000-0006-0000-0700-00002B000000}">
      <text>
        <r>
          <rPr>
            <sz val="11"/>
            <color theme="1"/>
            <rFont val="Calibri"/>
            <scheme val="minor"/>
          </rPr>
          <t>67% of base-year activity (m2) or financed emissions
======</t>
        </r>
      </text>
    </comment>
    <comment ref="I46" authorId="0" shapeId="0" xr:uid="{00000000-0006-0000-0700-00002C000000}">
      <text>
        <r>
          <rPr>
            <sz val="11"/>
            <color theme="1"/>
            <rFont val="Calibri"/>
            <scheme val="minor"/>
          </rPr>
          <t>67% of base-year activity (m2) or financed emissions
======</t>
        </r>
      </text>
    </comment>
    <comment ref="F48" authorId="0" shapeId="0" xr:uid="{00000000-0006-0000-0700-00002D000000}">
      <text>
        <r>
          <rPr>
            <sz val="11"/>
            <color theme="1"/>
            <rFont val="Calibri"/>
            <scheme val="minor"/>
          </rPr>
          <t>67% of base-year activity (m2) or financed emissions
======</t>
        </r>
      </text>
    </comment>
    <comment ref="I48" authorId="0" shapeId="0" xr:uid="{00000000-0006-0000-0700-00002E000000}">
      <text>
        <r>
          <rPr>
            <sz val="11"/>
            <color theme="1"/>
            <rFont val="Calibri"/>
            <scheme val="minor"/>
          </rPr>
          <t>67% of base-year activity (m2) or financed emissions
======</t>
        </r>
      </text>
    </comment>
    <comment ref="F49" authorId="0" shapeId="0" xr:uid="{00000000-0006-0000-0700-00002F000000}">
      <text>
        <r>
          <rPr>
            <sz val="11"/>
            <color theme="1"/>
            <rFont val="Calibri"/>
            <scheme val="minor"/>
          </rPr>
          <t>See respective asset classes
======</t>
        </r>
      </text>
    </comment>
    <comment ref="I49" authorId="0" shapeId="0" xr:uid="{00000000-0006-0000-0700-000030000000}">
      <text>
        <r>
          <rPr>
            <sz val="11"/>
            <color theme="1"/>
            <rFont val="Calibri"/>
            <scheme val="minor"/>
          </rPr>
          <t>See respective asset classes
======</t>
        </r>
      </text>
    </comment>
    <comment ref="F50" authorId="0" shapeId="0" xr:uid="{00000000-0006-0000-0700-000031000000}">
      <text>
        <r>
          <rPr>
            <sz val="11"/>
            <color theme="1"/>
            <rFont val="Calibri"/>
            <scheme val="minor"/>
          </rPr>
          <t>100% minimum coverage
======</t>
        </r>
      </text>
    </comment>
    <comment ref="I50" authorId="0" shapeId="0" xr:uid="{00000000-0006-0000-0700-000032000000}">
      <text>
        <r>
          <rPr>
            <sz val="11"/>
            <color theme="1"/>
            <rFont val="Calibri"/>
            <scheme val="minor"/>
          </rPr>
          <t>100%
======</t>
        </r>
      </text>
    </comment>
    <comment ref="F51" authorId="0" shapeId="0" xr:uid="{00000000-0006-0000-0700-000033000000}">
      <text>
        <r>
          <rPr>
            <sz val="11"/>
            <color theme="1"/>
            <rFont val="Calibri"/>
            <scheme val="minor"/>
          </rPr>
          <t>67% of base-year activity (m2) or financed emissions
======</t>
        </r>
      </text>
    </comment>
    <comment ref="I51" authorId="0" shapeId="0" xr:uid="{00000000-0006-0000-0700-000034000000}">
      <text>
        <r>
          <rPr>
            <sz val="11"/>
            <color theme="1"/>
            <rFont val="Calibri"/>
            <scheme val="minor"/>
          </rPr>
          <t>67% of base-year activity (m2) or financed emissions
======</t>
        </r>
      </text>
    </comment>
    <comment ref="F53" authorId="0" shapeId="0" xr:uid="{00000000-0006-0000-0700-000035000000}">
      <text>
        <r>
          <rPr>
            <sz val="11"/>
            <color theme="1"/>
            <rFont val="Calibri"/>
            <scheme val="minor"/>
          </rPr>
          <t>See respective asset classes
======</t>
        </r>
      </text>
    </comment>
    <comment ref="I53" authorId="0" shapeId="0" xr:uid="{00000000-0006-0000-0700-000036000000}">
      <text>
        <r>
          <rPr>
            <sz val="11"/>
            <color theme="1"/>
            <rFont val="Calibri"/>
            <scheme val="minor"/>
          </rPr>
          <t>See respective asset classes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D00-000001000000}">
      <text>
        <r>
          <rPr>
            <sz val="11"/>
            <color theme="1"/>
            <rFont val="Calibri"/>
            <scheme val="minor"/>
          </rPr>
          <t>This will populate automatically from 5. Portfolio Target Boundary.
======</t>
        </r>
      </text>
    </comment>
  </commentList>
</comments>
</file>

<file path=xl/sharedStrings.xml><?xml version="1.0" encoding="utf-8"?>
<sst xmlns="http://schemas.openxmlformats.org/spreadsheetml/2006/main" count="1696" uniqueCount="1018">
  <si>
    <t>INSTRUCTIONS</t>
  </si>
  <si>
    <t xml:space="preserve">Before filling out this form, please review the Procedure for Validation of SBTi Targets, which provides guidance on target development and describes the underlying principles and process followed to assess targets. The SBTi Criteria Assessment Indicators are used determine conformance with the SBTi Criteria and sector-specific requirements and must be referred to when completing this form. The SBTi requires companies and financial institutions to review the SBTi Criteria, any SBTi sector-specific guidance where relevant, and the SBTi Criteria Assessment Indicators before near-term target development.
</t>
  </si>
  <si>
    <t>Please read the 'Guidance' column carefully when completing this Target Submission Form. Adherence to these guidelines will ensure that our technical team has all the information needed and will help streamline the target validation process. Where relevant, this document provides references to additional guidance, such as specific chapters of the Greenhouse Gas Protocol Corporate Standard. The references provided are not exhaustive and financial institutions are encouraged to refer to additional guidance where needed.</t>
  </si>
  <si>
    <t>COMPLETENESS OF FORM</t>
  </si>
  <si>
    <t>Please fill this form out as clearly, comprehensively, and accurately as possible. Missing, unclear, or erroneous information will result in the evaluation process being delayed. Please indicate “NA” (not applicable) for table cells where information does not apply.</t>
  </si>
  <si>
    <t>Cells in light blue are mandatory to fill. Cells in grey with grey font are conditional upon data entry above and should be ignored unless they change color to light blue. Cells in purple show examples of data entry to be completed by financial institutions in the light blue cells.</t>
  </si>
  <si>
    <t>VERACITY OF THE INFORMATION</t>
  </si>
  <si>
    <t>Financial Institutions should enter only true and accurate information and complete the form to the best of their knowledge. The person giving sign off does not have to do so physically but should just enter his/her name in the space provided.</t>
  </si>
  <si>
    <t>PLEASE CONFIRM THAT THE INFORMATION ENTERED BELOW IS TRUE AND COMPLETE TO THE BEST OF YOUR KNOWLEDGE:</t>
  </si>
  <si>
    <t>I,</t>
  </si>
  <si>
    <t>hereby certify that I have reviewed the relevant guidance documents and that the information provided below is true and complete to the best of my knowledge.</t>
  </si>
  <si>
    <t>Title:</t>
  </si>
  <si>
    <t>Date:</t>
  </si>
  <si>
    <t>Signature:</t>
  </si>
  <si>
    <t>Day</t>
  </si>
  <si>
    <t>Month</t>
  </si>
  <si>
    <t>Year</t>
  </si>
  <si>
    <t>SUBMISSION DOCUMENTS</t>
  </si>
  <si>
    <t>For</t>
  </si>
  <si>
    <t>Please submit this completed form in Excel format via the online Target Validation Application. Within this application you will select a preferred date for the target validation service to begin and submit your target submission form and any other relevant documents to the SBTi for validation purposes. The following documents must be submitted:
 • SBTi Target Submission Form (this document)
 • Any SBTi target setting tools used to calculate targets (for example: SBTi SDA tools)</t>
  </si>
  <si>
    <t>CONTACT US</t>
  </si>
  <si>
    <t>If you have any questions on the target validation process, please contact us at targets@sciencebasedtargets.org. For general questions, please email info@sciencebasedtargets.org.</t>
  </si>
  <si>
    <t>If you have any feedback on this submission form, or have identified an error in the document, please provide details using this form.</t>
  </si>
  <si>
    <t>FINANCIAL INSTITUTION INFORMATION</t>
  </si>
  <si>
    <t>#</t>
  </si>
  <si>
    <t xml:space="preserve"> Question</t>
  </si>
  <si>
    <t>Financial institution response</t>
  </si>
  <si>
    <t>Guidance</t>
  </si>
  <si>
    <t>1.1.</t>
  </si>
  <si>
    <t xml:space="preserve">Financial Institution name   </t>
  </si>
  <si>
    <t>Financial institution name as you want it to be publicly displayed on the SBTi and its partner’s websites, as well as, in other communication materials. If you are using your financial institution’s legal designation, please make sure that the spelling, capitalization and punctuation of your company name is correct. If you are a CDP Responder and the name differs from how it appears in your CDP questionnaire response, please indicate how it differs.</t>
  </si>
  <si>
    <t>Questions 1.1.1 and 1.1.2 are for tracking and identification purposes. ISINs are currently applicable only at the security level whereas LEIs will serve as a company level identifier. Both indicators, if applicable and available, should be disclosed.</t>
  </si>
  <si>
    <t>1.1.1.</t>
  </si>
  <si>
    <t xml:space="preserve">Financial Institution ISIN </t>
  </si>
  <si>
    <t>An International Securities Identification Number (ISIN) is a code that uniquely identifies a specific securities issue. ISIN codes have a total of 12 characters consisting of both letters and numbers.</t>
  </si>
  <si>
    <t>1.1.2.</t>
  </si>
  <si>
    <t xml:space="preserve">Financial Institution LEI </t>
  </si>
  <si>
    <r>
      <rPr>
        <i/>
        <sz val="11"/>
        <color rgb="FF000000"/>
        <rFont val="Arial"/>
      </rPr>
      <t xml:space="preserve">The Legal Entity Identifier (LEI) is a unique global identifier for legal entities participating in financial transactions. Also known as an LEI code or LEI number. The identifier is formatted as a 20-character, alpha-numeric code based on ISO 17442. It connects to key information that enables clear and unique identification of legal entities participating in financial transactions.
To determine if your organization has an LEI, please search </t>
    </r>
    <r>
      <rPr>
        <i/>
        <u/>
        <sz val="11"/>
        <color rgb="FF1155CC"/>
        <rFont val="Arial"/>
      </rPr>
      <t>here</t>
    </r>
    <r>
      <rPr>
        <i/>
        <sz val="11"/>
        <color rgb="FF0563C1"/>
        <rFont val="Arial"/>
      </rPr>
      <t>.</t>
    </r>
  </si>
  <si>
    <t>1.1.3.</t>
  </si>
  <si>
    <r>
      <rPr>
        <b/>
        <sz val="11"/>
        <color theme="1"/>
        <rFont val="Arial"/>
      </rPr>
      <t xml:space="preserve">Financial institution type
</t>
    </r>
    <r>
      <rPr>
        <sz val="11"/>
        <color theme="6"/>
        <rFont val="Arial"/>
      </rPr>
      <t>Single choice question</t>
    </r>
  </si>
  <si>
    <t>The primary audience includes banks, asset managers, asset owners  (e.g., pension funds, closed-end funds, insurance companies), private equity firms, and mortgage real estate investment trusts (REITs). The framework is also relevant for other financial institutions that have holdings in the following asset classes where methods are currently available: real estate assets, mortgages, electricity generation project finance, and corporate loans, bonds, and equity.</t>
  </si>
  <si>
    <t>If Other, please specify:</t>
  </si>
  <si>
    <t>1.1.4.</t>
  </si>
  <si>
    <t>Headquarters’ location (city)</t>
  </si>
  <si>
    <t>Please indicate the city where your headquarters are located.</t>
  </si>
  <si>
    <t>1.1.5.</t>
  </si>
  <si>
    <t>Headquarters’ location (country)</t>
  </si>
  <si>
    <t>Please indicate the country where your headquarters are located.</t>
  </si>
  <si>
    <t>VALIDATION SERVICE</t>
  </si>
  <si>
    <t>1.2.1.</t>
  </si>
  <si>
    <r>
      <rPr>
        <b/>
        <sz val="11"/>
        <color theme="1"/>
        <rFont val="Arial"/>
      </rPr>
      <t xml:space="preserve">Active commitment
</t>
    </r>
    <r>
      <rPr>
        <sz val="11"/>
        <color rgb="FF7F7F7F"/>
        <rFont val="Arial"/>
      </rPr>
      <t>Single choice question</t>
    </r>
  </si>
  <si>
    <t>Please indicate whether your company has an active commitment to set science-based targets.</t>
  </si>
  <si>
    <t>1.2.2.</t>
  </si>
  <si>
    <r>
      <rPr>
        <b/>
        <sz val="11"/>
        <color theme="1"/>
        <rFont val="Arial"/>
      </rPr>
      <t xml:space="preserve">Validation service option
</t>
    </r>
    <r>
      <rPr>
        <sz val="11"/>
        <color rgb="FF7F7F7F"/>
        <rFont val="Arial"/>
      </rPr>
      <t>Single choice question</t>
    </r>
  </si>
  <si>
    <t>Please select the target validation service option you are requesting.</t>
  </si>
  <si>
    <t>1.2.4.</t>
  </si>
  <si>
    <r>
      <rPr>
        <b/>
        <sz val="11"/>
        <color rgb="FF000000"/>
        <rFont val="Arial"/>
      </rPr>
      <t xml:space="preserve">Validation service number
</t>
    </r>
    <r>
      <rPr>
        <sz val="11"/>
        <color rgb="FF7F7F7F"/>
        <rFont val="Arial"/>
      </rPr>
      <t>Single choice question</t>
    </r>
  </si>
  <si>
    <t>Please specify how many times your company has completed an assessment with SBTi. For further information on the benefits and costs of the target validation service, please refer to the FAQs.</t>
  </si>
  <si>
    <t>1.2.6.</t>
  </si>
  <si>
    <r>
      <rPr>
        <b/>
        <sz val="11"/>
        <color theme="1"/>
        <rFont val="Arial"/>
      </rPr>
      <t xml:space="preserve">Near-term criteria version
</t>
    </r>
    <r>
      <rPr>
        <sz val="11"/>
        <color rgb="FF7F7F7F"/>
        <rFont val="Arial"/>
      </rPr>
      <t>Single choice question</t>
    </r>
  </si>
  <si>
    <t>Please indicate which version of the SBTi criteria you are submitting under.</t>
  </si>
  <si>
    <t>SBTi PARTNERS</t>
  </si>
  <si>
    <t>1.3.1.</t>
  </si>
  <si>
    <r>
      <rPr>
        <b/>
        <sz val="11"/>
        <color theme="1"/>
        <rFont val="Arial"/>
      </rPr>
      <t xml:space="preserve">CDP Investor Climate Change
Questionnaire
</t>
    </r>
    <r>
      <rPr>
        <sz val="11"/>
        <color rgb="FF7F7F7F"/>
        <rFont val="Arial"/>
      </rPr>
      <t>Single choice question</t>
    </r>
  </si>
  <si>
    <t>Is your company a responder for the CDP Investor Climate Change Questionnaire for the year in which you have submitted your SBT?  If your company has responded or intends to respond to the CDP Investor Climate Change Questionnaire in the year in which your company has submitted targets to the SBTi, select ‘yes’. For example, your company has submitted targets to the SBTi for validation in 2024 and your company is disclosing to the CDP 2024 Investor Climate Change Questionnaire, you would select ‘yes’. If your company has also responded to that questionnaire in the past, please attach the responses for your targets’ base year and the most recent response together with your submission, if available. Whenever possible, the information provided in this form should be consistent with the relevant information in your CDP Questionnaire Response. If there are any significant inconsistencies, please explain them in Question 1.3.4.</t>
  </si>
  <si>
    <t>1.3.2.</t>
  </si>
  <si>
    <r>
      <rPr>
        <b/>
        <sz val="11"/>
        <color theme="1"/>
        <rFont val="Arial"/>
      </rPr>
      <t xml:space="preserve">Have you paid any of the SBTi partners (CDP, UN Global Compact, WRI, WWF, WMB) to receive technical advice to model your targets?
</t>
    </r>
    <r>
      <rPr>
        <sz val="11"/>
        <color rgb="FF7F7F7F"/>
        <rFont val="Arial"/>
      </rPr>
      <t>Single choice question</t>
    </r>
  </si>
  <si>
    <t xml:space="preserve">You should only consider payments made to any of the partners (CDP, UN Global Compact, WRI, WWF or WMB) in exchange of technical advice, support or guidance to develop science-based targets or evaluate targets against the SBTi criteria other than payments for the target validation service (see FAQs). </t>
  </si>
  <si>
    <t>1.3.3.</t>
  </si>
  <si>
    <t>Which partner(s) did you receive support from?</t>
  </si>
  <si>
    <t>If you selected "Yes" to 1.3.2, please state which partner(s) you obtained the service from.</t>
  </si>
  <si>
    <t>1.3.4.</t>
  </si>
  <si>
    <t>What was the nature or scope of that service?</t>
  </si>
  <si>
    <t>Please describe the nature and/or scope of the service provided by the above SBTi partner(s). This information is requested to prevent conflicts of interest when assigning members of our technical team to review targets. A conflict of interest is triggered when a company provides any significant amount of funds to any of the SBTi partner organizations (e.g., through a partnership, service offering, donation). Any SBTi partner organization with a conflict of interest (COI) must be excluded from the assessment process.</t>
  </si>
  <si>
    <t>FINANCIAL ACTIVITIES</t>
  </si>
  <si>
    <t>1.4.1.</t>
  </si>
  <si>
    <t>Financial institution’s general description</t>
  </si>
  <si>
    <t>Please briefly describe the main operations and structure of your company. This includes a brief explanation of the types of products/ services your company engages in and a clear overview of the different business segments of your company.</t>
  </si>
  <si>
    <t>1.4.2.</t>
  </si>
  <si>
    <t xml:space="preserve">Employees </t>
  </si>
  <si>
    <t>The total number of employees.</t>
  </si>
  <si>
    <t>1.4.3.</t>
  </si>
  <si>
    <t>Percentage revenue or assets generated from the arrangement and execution of financial and monetary transactions, including deposits, loans, investments, and currency exchange</t>
  </si>
  <si>
    <t xml:space="preserve">The SBTi defines a financial institution as a company whose business involves the arrangement and execution of financial and monetary transactions, including deposits, loans, investments, and currency exchange. More specifically, the SBTi deems a company a financial institution if 5 percent or more of its revenue or assets comes from the activities described above. SBTi is collecting this information to determine the need to revisit the 5% threshold and to understand representative metrics. </t>
  </si>
  <si>
    <t>If the listed units are not appropriate for your financial institution's business model, please provide an alternative metric(s) and explain</t>
  </si>
  <si>
    <t>1.4.4.</t>
  </si>
  <si>
    <t xml:space="preserve">What asset classes do you hold on your portfolios? </t>
  </si>
  <si>
    <t>The framework is currently relevant for financial institutions that are involved in the following asset classes where methods are available: mortgages/real estate, electricity generation project finance, corporate loans, bonds, and equity.</t>
  </si>
  <si>
    <t xml:space="preserve">Residential mortgages (consumer loan) </t>
  </si>
  <si>
    <t>Electricity generation (project finance/corporate loan)</t>
  </si>
  <si>
    <t xml:space="preserve">Corporate loans (excluding electricity generation and project finance) </t>
  </si>
  <si>
    <t>Listed equity</t>
  </si>
  <si>
    <t>Private equity</t>
  </si>
  <si>
    <t>Bonds from listed (public) companies</t>
  </si>
  <si>
    <t>Bonds from unlisted (private) companies</t>
  </si>
  <si>
    <t>Long-term loans from listed (public) companies</t>
  </si>
  <si>
    <t>Long-term loans from unlisted (private) companies</t>
  </si>
  <si>
    <t xml:space="preserve">Real estate (project finance/asset loans/asset investments) </t>
  </si>
  <si>
    <t>Fossil fuel: project finance, loans to private or public companies, equity,  bonds</t>
  </si>
  <si>
    <t xml:space="preserve">Advisory services </t>
  </si>
  <si>
    <t xml:space="preserve">Please list other activities you are involved in: </t>
  </si>
  <si>
    <t>1.4.5.</t>
  </si>
  <si>
    <t xml:space="preserve">What percentage do these other activities represent in terms of your total activities? </t>
  </si>
  <si>
    <t>Please use a unit that is most suitable for your business operations, such as revenue or assets under management (if possible, please use the same unit as in previous answer for consistency):  XX% by unit</t>
  </si>
  <si>
    <t>WEBSITE LINKS</t>
  </si>
  <si>
    <t>1.5.1.</t>
  </si>
  <si>
    <t>Financial Institution’s website</t>
  </si>
  <si>
    <t>Financial Institution’s website URL (English)</t>
  </si>
  <si>
    <t>Please include your financial institution’s website address (both English version and main language spoken in the country of operation, if applicable).</t>
  </si>
  <si>
    <t>Financial Institution’s website URL (original language version)</t>
  </si>
  <si>
    <t>1.5.2.</t>
  </si>
  <si>
    <t>Sustainability report</t>
  </si>
  <si>
    <t>Please include a link to the English language version of your company’s most recent sustainability report.</t>
  </si>
  <si>
    <t>1.5.3</t>
  </si>
  <si>
    <t>Annual report</t>
  </si>
  <si>
    <t>Please include a link to the English language version of your company’s most recent annual report or financial report.</t>
  </si>
  <si>
    <t>PARENT/SUBSIDIARY INFORMATION</t>
  </si>
  <si>
    <t>1.6.1.</t>
  </si>
  <si>
    <r>
      <rPr>
        <b/>
        <sz val="12"/>
        <color theme="1"/>
        <rFont val="Arial"/>
      </rPr>
      <t xml:space="preserve">Is your financial institution a subsidiary of a larger holding company?
</t>
    </r>
    <r>
      <rPr>
        <sz val="12"/>
        <color rgb="FF7F7F7F"/>
        <rFont val="Arial"/>
      </rPr>
      <t>Single choice question</t>
    </r>
  </si>
  <si>
    <t>If your financial institution is a subsidiary of a larger holding company that has its targets approved by the SBTi or is planning to submit their targets for approval, please select yes and indicate the name of the company and a short description of the relationship between the companies.</t>
  </si>
  <si>
    <t>If yes, please indicate its name and description of company relationship</t>
  </si>
  <si>
    <t>If yes, has your parent company set science-based targets (SBTs) or is planning to do so?</t>
  </si>
  <si>
    <t>1.6.2.</t>
  </si>
  <si>
    <r>
      <rPr>
        <b/>
        <sz val="12"/>
        <color theme="1"/>
        <rFont val="Arial"/>
      </rPr>
      <t xml:space="preserve">Are you an asset management division of a bank? 
</t>
    </r>
    <r>
      <rPr>
        <sz val="12"/>
        <color rgb="FF7F7F7F"/>
        <rFont val="Arial"/>
      </rPr>
      <t>Single choice question</t>
    </r>
  </si>
  <si>
    <t>1.6.3.</t>
  </si>
  <si>
    <t>Does your parent company and/or any of your subsidiaries have approved SBTs, or commitment(s), or is planning to do so?</t>
  </si>
  <si>
    <t>If your company is a holding company with subsidiaries that have targets approved by the SBTi or are planning to submit their targets for approval, please select yes and indicate the names of those subsidiaries.</t>
  </si>
  <si>
    <t>If yes, please indicate its name</t>
  </si>
  <si>
    <t>If yes, are you including these subsidiary emissions in this target submission?</t>
  </si>
  <si>
    <t>If emissions are not included, why not?</t>
  </si>
  <si>
    <t>1.6.4.</t>
  </si>
  <si>
    <r>
      <rPr>
        <b/>
        <sz val="12"/>
        <color theme="1"/>
        <rFont val="Arial"/>
      </rPr>
      <t xml:space="preserve">If you are a bank, do you plan to include the asset management division in your scope 1, 2, and 3 target boundaries? 
</t>
    </r>
    <r>
      <rPr>
        <sz val="12"/>
        <color rgb="FF7F7F7F"/>
        <rFont val="Arial"/>
      </rPr>
      <t>Single choice question</t>
    </r>
  </si>
  <si>
    <t>Under the current version of the criteria, it is optional for banks to include their asset management divisions in their scope 1, 2, and 3 target boundaries. If such an exclusion is made, it shall be diclosed clearly in the target language.</t>
  </si>
  <si>
    <t>CONTACT INFORMATION</t>
  </si>
  <si>
    <t>1.7.1.</t>
  </si>
  <si>
    <t>Primary technical contact</t>
  </si>
  <si>
    <t>Please provide the name of the primary contact responsible for technical matters related to science-based targets within your company. This person will be the main contact for the validation team during the validation process. More than one contact may be listed if relevant, but please indicate who should be the primary contact.</t>
  </si>
  <si>
    <t>1.7.2.</t>
  </si>
  <si>
    <t>Job title</t>
  </si>
  <si>
    <t>Please provide the job title of the primary technical contact.</t>
  </si>
  <si>
    <t>1.7.3.</t>
  </si>
  <si>
    <t>Email</t>
  </si>
  <si>
    <t>Please provide the email address of the primary technical contact.</t>
  </si>
  <si>
    <t>1.7.4.</t>
  </si>
  <si>
    <t>Secondary technical contact</t>
  </si>
  <si>
    <t>Please provide the name of the secondary contact responsible for technical matters related to science-based targets within your company. This person will be the second contact for the validation team during the validation process.</t>
  </si>
  <si>
    <t>1.7.5.</t>
  </si>
  <si>
    <t>Please provide the job title of the secondary technical contact.</t>
  </si>
  <si>
    <t>1.7.6.</t>
  </si>
  <si>
    <t>Please provide the email address of the secondary technical contact.</t>
  </si>
  <si>
    <t>1.7.7.</t>
  </si>
  <si>
    <t>Primary communications contact</t>
  </si>
  <si>
    <t>Please provide the name of the primary contact responsible for communications matters related to science-based targets within your company. If your company’s targets are approved, this person will be contacted by the SBTi communications team to coordinate the publication of the targets. You can list more than one contact if relevant, but please indicate who should be the primary contact.</t>
  </si>
  <si>
    <t>1.7.8.</t>
  </si>
  <si>
    <t>Please provide the job title of the primary communications contact.</t>
  </si>
  <si>
    <t>1.7.9.</t>
  </si>
  <si>
    <t>Please provide the email address of the primary communications contact.</t>
  </si>
  <si>
    <t>1.7.10.</t>
  </si>
  <si>
    <t>Secondary communications contact</t>
  </si>
  <si>
    <t>Please provide the name of the secondary contact responsible for communications matters related to science-based targets within your company. This person will be the second contact for the SBTi communications team to coordinate the publication of the targets.</t>
  </si>
  <si>
    <t>1.7.11.</t>
  </si>
  <si>
    <t>Please provide the job title of the secondary communications contact.</t>
  </si>
  <si>
    <t>1.7.12.</t>
  </si>
  <si>
    <t>Please provide the email address of the secondary communications contact.</t>
  </si>
  <si>
    <t>CONSULTANCY INFORMATION</t>
  </si>
  <si>
    <t>1.8.</t>
  </si>
  <si>
    <r>
      <rPr>
        <b/>
        <sz val="12"/>
        <color theme="1"/>
        <rFont val="Arial"/>
      </rPr>
      <t xml:space="preserve">Did you hired a consultancy to develop or support the development of the targets submitted in this form?
</t>
    </r>
    <r>
      <rPr>
        <sz val="12"/>
        <color rgb="FF666666"/>
        <rFont val="Arial"/>
      </rPr>
      <t>Single choice question</t>
    </r>
  </si>
  <si>
    <t>Please indicate if you hired a consultancy to develop or support the development of the targets submitted in this form.
The SBTi is collecting this information in order to engage with consultancies that are working on science-based targets and cross-promote events related to this topic, as well as, to ensure that we are able to avoid any potential conflicts of interest.</t>
  </si>
  <si>
    <t>1.8.1.</t>
  </si>
  <si>
    <t>Consultancy</t>
  </si>
  <si>
    <t>Please, provide the name of the consultancy.</t>
  </si>
  <si>
    <t>1.8.2.</t>
  </si>
  <si>
    <t>Consultant</t>
  </si>
  <si>
    <t>Please provide the name of the individual contact hired at the consultancy.</t>
  </si>
  <si>
    <t>1.8.3.</t>
  </si>
  <si>
    <t>Consultant job title</t>
  </si>
  <si>
    <t>Please provide the job title of the individual contact hired at the consultancy.</t>
  </si>
  <si>
    <t>1.8.4.</t>
  </si>
  <si>
    <t>Consultant email</t>
  </si>
  <si>
    <t>Please provide the email address of the individual contact at the consultancy.</t>
  </si>
  <si>
    <t>ANNUAL PUBLIC REPORTING</t>
  </si>
  <si>
    <t>2.1.1.</t>
  </si>
  <si>
    <r>
      <rPr>
        <b/>
        <sz val="11"/>
        <color theme="1"/>
        <rFont val="Arial"/>
      </rPr>
      <t xml:space="preserve">Do you confirm that your financial institution will report on an annual basis in line with the Greenhouse Gas Protocol Accounting framework and report for scope 1, 2 and all scope 3 categories?
</t>
    </r>
    <r>
      <rPr>
        <sz val="11"/>
        <color rgb="FF7F7F7F"/>
        <rFont val="Arial"/>
      </rPr>
      <t>Single choice question</t>
    </r>
  </si>
  <si>
    <t>Companies and Financial Institutions should report in line with the Greenhouse Gas Protocol accounting framework and report for scope 1, 2 and all scope 3 categories as set out in the Protocol.</t>
  </si>
  <si>
    <t>2.1.2.</t>
  </si>
  <si>
    <r>
      <rPr>
        <b/>
        <sz val="11"/>
        <color theme="1"/>
        <rFont val="Arial"/>
      </rPr>
      <t xml:space="preserve">If setting an SDA target, do you confirm that your financial institution will report the financed emissions associated with that portfolio on an annual basis?
</t>
    </r>
    <r>
      <rPr>
        <sz val="11"/>
        <color rgb="FF999999"/>
        <rFont val="Arial"/>
      </rPr>
      <t>Single choice question</t>
    </r>
  </si>
  <si>
    <t>FIs setting SDA targets shall annually measure their progress against the target, at which point, measuring portfolio emissions intensity and comparing it with the baseline intensity is required.</t>
  </si>
  <si>
    <t>2.1.3.</t>
  </si>
  <si>
    <r>
      <rPr>
        <b/>
        <sz val="11"/>
        <color theme="1"/>
        <rFont val="Arial"/>
      </rPr>
      <t xml:space="preserve">Do you confirm that your financial institution  will publicly report its progress against published targets on an annual basis? 
</t>
    </r>
    <r>
      <rPr>
        <sz val="11"/>
        <color rgb="FF7F7F7F"/>
        <rFont val="Arial"/>
      </rPr>
      <t>Single choice question</t>
    </r>
  </si>
  <si>
    <t>To enable a consistent tracking of emissions over time, financial institutions shall publicly report its company-wide GHG emissions inventory and progress against published targets on an annual basis. For detailed guidelines, please review Chapter 5 of the GHG Protocol Corporate Standard Tracking Emissions Over Time and in the section entitled “Reporting and Recalculation” in the SBTi Criteria.</t>
  </si>
  <si>
    <t>2.1.4.</t>
  </si>
  <si>
    <r>
      <rPr>
        <b/>
        <sz val="11"/>
        <color theme="1"/>
        <rFont val="Arial"/>
      </rPr>
      <t xml:space="preserve">How will you report annual company-wide GHG emissions and progress against targets </t>
    </r>
    <r>
      <rPr>
        <b/>
        <i/>
        <sz val="11"/>
        <color theme="1"/>
        <rFont val="Arial"/>
      </rPr>
      <t>if</t>
    </r>
    <r>
      <rPr>
        <b/>
        <sz val="11"/>
        <color theme="1"/>
        <rFont val="Arial"/>
      </rPr>
      <t xml:space="preserve"> they are approved by the SBTi?</t>
    </r>
  </si>
  <si>
    <t>Please provide a link to the webpage(s) where the emissions and target progress data will be published</t>
  </si>
  <si>
    <t>Indicate where your company commits to publicly reporting its company-wide GHG emissions inventory and progress against their targets. Examples include annual reports, sustainability reports, the company’s website, and/or CDP’s annual questionnaire.</t>
  </si>
  <si>
    <t>Please provide a link to the latest published version of the above</t>
  </si>
  <si>
    <t>TRIGGERED RECALCULATIONS</t>
  </si>
  <si>
    <t>2.2.1.</t>
  </si>
  <si>
    <r>
      <rPr>
        <b/>
        <sz val="11"/>
        <color theme="1"/>
        <rFont val="Arial"/>
      </rPr>
      <t xml:space="preserve">Does your financial institution have a base year emissions recalculation policy that articulates the basis and context for any emission recalculations?
</t>
    </r>
    <r>
      <rPr>
        <sz val="11"/>
        <color rgb="FF7F7F7F"/>
        <rFont val="Arial"/>
      </rPr>
      <t>Single choice question</t>
    </r>
  </si>
  <si>
    <t>As set out in the Greenhouse Gas Protocol, companies should have a base year emissions recalculation policy in place to retroactively recalculate emissions should certain conditions trigger a need for a recalculation. Please indicate whether your company has a base year emissions recalculation policy in place that articulates the basis and context for any emission recalculations. If yes, please provide a general description.</t>
  </si>
  <si>
    <t>2.2.2.</t>
  </si>
  <si>
    <t>What are the details of your base year emissions calculation policy?</t>
  </si>
  <si>
    <t>Please describe the policy.</t>
  </si>
  <si>
    <t>2.2.3.</t>
  </si>
  <si>
    <t>What is your financial institution’s threshold for significance?</t>
  </si>
  <si>
    <t xml:space="preserve">SBTi defines the threshold of significance as a cumulative change of five percent or larger in an organization’s total base year emissions (tCO2e). For more information, please refer to the Target Validation Protocol. The significance threshold may be lower than 5%, but no higher. </t>
  </si>
  <si>
    <t>2.2.4.</t>
  </si>
  <si>
    <r>
      <rPr>
        <b/>
        <sz val="11"/>
        <color theme="1"/>
        <rFont val="Arial"/>
      </rPr>
      <t xml:space="preserve">Does your financial institution agree to follow the GHG Protocol Corporate Standard guidelines for inventory recalculation and the SBTi guidelines for target recalculation as needed to reflect significant changes?
</t>
    </r>
    <r>
      <rPr>
        <sz val="11"/>
        <color rgb="FF7F7F7F"/>
        <rFont val="Arial"/>
      </rPr>
      <t>Single choice question</t>
    </r>
  </si>
  <si>
    <t>The SBTi requires companies’ inventory and accounting practices to be in line with the GHG Protocol Corporate Standard for recalculation purposes. The detailed guidelines can be found in Chapter 5 of the GHG Protocol Corporate Standard and in the section entitled “Reporting and Recalculation in the SBTi Criteria. Please confirm that you will adhere to these guidelines, even after the target is approved.</t>
  </si>
  <si>
    <t>2.2.5.</t>
  </si>
  <si>
    <r>
      <rPr>
        <b/>
        <sz val="11"/>
        <color theme="1"/>
        <rFont val="Arial"/>
      </rPr>
      <t xml:space="preserve">Do you confirm that you will review, and if necessary, recalculate and revalidate your targets to ensure consistency with most recent climate science and best practices at a minimum every 5 years?
</t>
    </r>
    <r>
      <rPr>
        <sz val="11"/>
        <color rgb="FF7F7F7F"/>
        <rFont val="Arial"/>
      </rPr>
      <t>Single choice question</t>
    </r>
  </si>
  <si>
    <t>As per Criterion – “Mandatory target recalculation”, financial institutions must commit to reassessing, and if necessary, recalculating and revalidating their targets, at a minimum every 5 years. The most recent applicable criteria must be followed at the time of revalidation. Please refer to Recommendation – “Triggered target recalculation” for examples changes that trigger recalculation.</t>
  </si>
  <si>
    <t>ANNOUNCEMENTS</t>
  </si>
  <si>
    <t>2.3.1</t>
  </si>
  <si>
    <r>
      <rPr>
        <b/>
        <sz val="11"/>
        <color theme="1"/>
        <rFont val="Arial"/>
      </rPr>
      <t xml:space="preserve">Do you confirm that your financial institution will publicly announce the targets within 6 months of approval?
</t>
    </r>
    <r>
      <rPr>
        <sz val="11"/>
        <color rgb="FF7F7F7F"/>
        <rFont val="Arial"/>
      </rPr>
      <t>Single choice question</t>
    </r>
  </si>
  <si>
    <t xml:space="preserve">If officially approved by the SBTi, companies must announce their targets at any time within 6 months of the approval date. Targets that go unannounced after 6 months must be resubmitted to the SBTi for a complete re-validation with the most recent version of the criteria. </t>
  </si>
  <si>
    <t>TARGET ACHIEVEMENT</t>
  </si>
  <si>
    <t>2.4.1.</t>
  </si>
  <si>
    <r>
      <rPr>
        <b/>
        <sz val="11"/>
        <color theme="1"/>
        <rFont val="Arial"/>
      </rPr>
      <t xml:space="preserve">Are offsets being counted as progress toward the target(s)?
</t>
    </r>
    <r>
      <rPr>
        <sz val="11"/>
        <color rgb="FF7F7F7F"/>
        <rFont val="Arial"/>
      </rPr>
      <t>Single choice question</t>
    </r>
  </si>
  <si>
    <t>Carbon offsetting refers to the practice of purchasing carbon credits in order to compensate for the GHG emissions generated by the entity purchasing the credits. 
Please note that the use of offsets must not be counted as reductions toward the progress of financial institutions’ science-based targets. The SBTi requires that companies set targets based on emission reductions through direct action within their own boundaries or their value chains. Offsets may be useful, however, as an option for financial institutions wishing to finance additional emission reductions beyond the SBT.</t>
  </si>
  <si>
    <t>2.4.2.</t>
  </si>
  <si>
    <r>
      <rPr>
        <b/>
        <sz val="11"/>
        <color theme="1"/>
        <rFont val="Arial"/>
      </rPr>
      <t xml:space="preserve">Do any of the targets cover avoided emissions?
</t>
    </r>
    <r>
      <rPr>
        <sz val="11"/>
        <color rgb="FF7F7F7F"/>
        <rFont val="Arial"/>
      </rPr>
      <t>Single choice question</t>
    </r>
  </si>
  <si>
    <t>Avoided emissions are emission reductions that occur outside of a product’s life cycle or value chain, but as a result of the use of that product. Examples of products (goods and services) that avoid emissions include low-temperature detergents, fuel-saving tires, energy-efficient ball-bearings, and teleconferencing services. Other terms used to describe avoided emissions include climate positive, net-positive accounting, and scope 4. 
Avoided emissions fall under a separate accounting system from corporate inventories and do not count toward science-based targets.</t>
  </si>
  <si>
    <t>2.4.3.</t>
  </si>
  <si>
    <t xml:space="preserve">Please explain how your proposed scope 1 and 2 emission reduction target will be implemented. </t>
  </si>
  <si>
    <t>For each of the scope 1 and 2 emission reduction targets set, briefly describe the main measures planned to reach your proposed scope 1 and 2 targets.</t>
  </si>
  <si>
    <t>2.4.4.</t>
  </si>
  <si>
    <t>Please explain how your proposed scope 3 categories 1 to 14 emission reduction target(s) will be implemented.</t>
  </si>
  <si>
    <r>
      <rPr>
        <i/>
        <sz val="11"/>
        <color theme="1"/>
        <rFont val="Arial"/>
      </rPr>
      <t xml:space="preserve">Answer this question only if you have set scope 3 emission reduction targets. If not, write “N/A”.  For each of the scope 3 emission reduction targets set, briefly describe the main measures planned to reach your proposed scope 3 targets. </t>
    </r>
    <r>
      <rPr>
        <i/>
        <sz val="11"/>
        <color rgb="FF4A86E8"/>
        <rFont val="Arial"/>
      </rPr>
      <t xml:space="preserve">Please note, for Financial Institutions Scope 3 Category 15 emissions reduction targets are required, while Scope 3 Categories 1-14 are optional. </t>
    </r>
  </si>
  <si>
    <t>2.4.5.</t>
  </si>
  <si>
    <t xml:space="preserve">Do you believe that these actions could achieve greenhouse gas emissions reductions in the real economy? Please specify reasoning as to why. 
</t>
  </si>
  <si>
    <t>SBTi recognizes that it is currently challenging to establish a causal relation between an action taken by an FI and greenhouse gas emission reductions in the real economy. The purpose of this question is therefore not for the FI to provide proof of impact (i.e. ’claim’), but rather to provide a qualitative explanation of how it believes its actions could contribute to greenhouse gas emission reductions. FIs will not be held accountable if their actions do ultimately not result in greenhouse gas emission reductions.</t>
  </si>
  <si>
    <t>FOSSIL FUEL INVESTMENT AND LENDING</t>
  </si>
  <si>
    <t>2.5.1.</t>
  </si>
  <si>
    <r>
      <rPr>
        <b/>
        <sz val="11"/>
        <color theme="1"/>
        <rFont val="Arial"/>
      </rPr>
      <t xml:space="preserve">Does your financial institution intend to set Fossil Fuel Finance targets as an option to cover its fossil fuel-related activities?
</t>
    </r>
    <r>
      <rPr>
        <sz val="11"/>
        <color rgb="FF7F7F7F"/>
        <rFont val="Arial"/>
      </rPr>
      <t>Single choice question</t>
    </r>
  </si>
  <si>
    <t>If yes, please fill in the "4. Targets - S3c15 FFF" tab.</t>
  </si>
  <si>
    <t>2.5.2.</t>
  </si>
  <si>
    <r>
      <rPr>
        <b/>
        <sz val="11"/>
        <color theme="1"/>
        <rFont val="Arial"/>
      </rPr>
      <t xml:space="preserve">If no for question 2.5.1, does your financial institution intend to establish a coal financing phaseout policy?
</t>
    </r>
    <r>
      <rPr>
        <sz val="11"/>
        <color rgb="FF7F7F7F"/>
        <rFont val="Arial"/>
      </rPr>
      <t>Single choice question</t>
    </r>
  </si>
  <si>
    <t>Please refer to FI-C17.4 if not already setting Fossil Fuel Finance Targets.</t>
  </si>
  <si>
    <t>If yes, please provide a brief summary of the policy</t>
  </si>
  <si>
    <t xml:space="preserve">When does your financial institution intend to publish this policy? </t>
  </si>
  <si>
    <t>2.5.3.</t>
  </si>
  <si>
    <r>
      <rPr>
        <b/>
        <sz val="11"/>
        <color theme="1"/>
        <rFont val="Arial"/>
      </rPr>
      <t xml:space="preserve">Does your financial institution intend to disclose its fossil fuel investment and lending in its annual reporting? 
</t>
    </r>
    <r>
      <rPr>
        <sz val="11"/>
        <color rgb="FF7F7F7F"/>
        <rFont val="Arial"/>
      </rPr>
      <t>Single choice question</t>
    </r>
  </si>
  <si>
    <t>If yes, please briefly describe the method and the unit you plan to use for the disclosure</t>
  </si>
  <si>
    <t>SUPPORTING DOCUMENTATION</t>
  </si>
  <si>
    <t>2.6.1.</t>
  </si>
  <si>
    <t>Provide a list and briefly describe any background information submitted with this form.</t>
  </si>
  <si>
    <t>List any documentation submitted with this form. Companies may submit supporting documentation if it is directly related to the information requested. Indicate the specific page numbers, figures or text that is being referred to in accompanying documents within the submission form.
If relevant, please include: Copies of tool(s) used to develop your targets and CDP climate change questionnaire responses for the base year and the most recent response.
Examples of other supporting documentation to include if deemed relevant: calculations used to develop the targets, sustainability plans, etc.</t>
  </si>
  <si>
    <t>2.6.2.</t>
  </si>
  <si>
    <r>
      <rPr>
        <b/>
        <sz val="11"/>
        <color theme="1"/>
        <rFont val="Arial"/>
      </rPr>
      <t xml:space="preserve">Are there any discrepancies between supporting documents and/or other publicly available data?
</t>
    </r>
    <r>
      <rPr>
        <sz val="11"/>
        <color rgb="FF7F7F7F"/>
        <rFont val="Arial"/>
      </rPr>
      <t>Single choice question</t>
    </r>
  </si>
  <si>
    <t>During the target validation process, the SBTi team may cross-check information between submitted documentation and other information publicly available. If there are discrepancies between different supporting documents submitted with this form and/or other publicly available data (for example, if emissions data reported in this form differs from the data disclosed in the CDP climate change questionnaire or in a sustainability report), state which discrepancies exist and explain it in this section.</t>
  </si>
  <si>
    <t>If yes, please explain</t>
  </si>
  <si>
    <t>ALIGNMENT WITH GHG PROTOCOL</t>
  </si>
  <si>
    <t>Financial Institution response</t>
  </si>
  <si>
    <t>3.1.1.</t>
  </si>
  <si>
    <r>
      <rPr>
        <b/>
        <sz val="11"/>
        <color theme="1"/>
        <rFont val="Arial"/>
      </rPr>
      <t xml:space="preserve">Does your scope 1 and 2 (and optionally scope 3, categories 1-14) inventory follow the GHG Protocol Corporate Standard? 
</t>
    </r>
    <r>
      <rPr>
        <sz val="11"/>
        <color rgb="FF7F7F7F"/>
        <rFont val="Arial"/>
      </rPr>
      <t>Single choice question</t>
    </r>
  </si>
  <si>
    <t>Indicate if your scope 1 and 2  inventory (and for scope 3, categories 1-14 if that inventory is provided) inventory is in accordance with the GHG Protocol Corporate Standard. Please indicate any deviation from the standard with reference to the chapter and page in question, as well as the justification for why the standard was not followed.</t>
  </si>
  <si>
    <t>3.1.2.</t>
  </si>
  <si>
    <t>If not, list and explain any deviations from GHGP's requirements.</t>
  </si>
  <si>
    <t>If the inventory does not fully align with the GHG Protocol, please indicate any deviation from the standard with reference to the chapter and page in question, as well as the justification for why the standard was not followed.</t>
  </si>
  <si>
    <t>3.1.3.</t>
  </si>
  <si>
    <t>Was third-party assurance performed?</t>
  </si>
  <si>
    <r>
      <rPr>
        <i/>
        <sz val="11"/>
        <color rgb="FF000000"/>
        <rFont val="Arial"/>
      </rPr>
      <t xml:space="preserve">Assurance is a process performed by an independent third-party accredited to perform verification and assurance of GHG emissions data.
If you have obtained third-party assurance, or third-party assurance is underway, please provide details including: the name of the assurance provider(s), the relevant competencies of the assurance provider(s), the type of assurance, the scopes and proportions to which assurance has been provide, and the opinion issued by the assurance provider(s).
Third-party assurance is best practice in emissions reporting as this ensures the quality of the calculation methods and underlying disclosed data and processes. The SBTi is developing a Standard that will provide guidance and recommendations for the verification of progress and achievement of science-based targets. More information available on the </t>
    </r>
    <r>
      <rPr>
        <i/>
        <u/>
        <sz val="11"/>
        <color rgb="FF0000FF"/>
        <rFont val="Arial"/>
      </rPr>
      <t>SBTi MRV website</t>
    </r>
    <r>
      <rPr>
        <i/>
        <sz val="11"/>
        <color rgb="FF000000"/>
        <rFont val="Arial"/>
      </rPr>
      <t>.</t>
    </r>
  </si>
  <si>
    <t xml:space="preserve"> If yes, please provide the following information:
Name of the assurance provider(s)</t>
  </si>
  <si>
    <t>The relevant competencies of the assurance provider(s)</t>
  </si>
  <si>
    <t>Type of assurance: limited assurance, moderate assurance, reasonable assurance, high assurance. You may reference CDP guidance to determine which level of assurance was performed by your provider.</t>
  </si>
  <si>
    <t>Specification on the scope(s): does assurance and verification apply to companies scopes 1,2 and 3? Please specify the proportion of reported emissions verified as a percentage (e.g., 100% of scope 2 emissions have been verified)</t>
  </si>
  <si>
    <t>The opinion issued by the assurance provider(s)</t>
  </si>
  <si>
    <t>Frequency of verification cycle: annual, biennial, or triennial process</t>
  </si>
  <si>
    <t>Additional information about assurance and verification, if relevant</t>
  </si>
  <si>
    <t>ORGANIZATIONAL BOUNDARY</t>
  </si>
  <si>
    <t>3.2.1.</t>
  </si>
  <si>
    <r>
      <rPr>
        <b/>
        <sz val="11"/>
        <color theme="1"/>
        <rFont val="Arial"/>
      </rPr>
      <t xml:space="preserve">Consolidation approach
</t>
    </r>
    <r>
      <rPr>
        <sz val="11"/>
        <color rgb="FF7F7F7F"/>
        <rFont val="Arial"/>
      </rPr>
      <t>Single choice question</t>
    </r>
  </si>
  <si>
    <t>To simplify the target-setting process, financial institutions should use the operational control or financial control approach and include all investment and lending activities in scope 3, category 15. For more information, please refer to Chapter 3 “Setting Organizational Boundaries” of the GHG Protocol Corporate Standard.</t>
  </si>
  <si>
    <t>3.2.2.</t>
  </si>
  <si>
    <t>Justification</t>
  </si>
  <si>
    <t xml:space="preserve">Please explain the reason for choosing the selected consolidation approach. </t>
  </si>
  <si>
    <t>3.2.3</t>
  </si>
  <si>
    <t>Deviations</t>
  </si>
  <si>
    <t>Please explain any deviations from the selected consolidation approach, if any.</t>
  </si>
  <si>
    <t>3.2.4.</t>
  </si>
  <si>
    <r>
      <rPr>
        <b/>
        <sz val="11"/>
        <color theme="1"/>
        <rFont val="Arial"/>
      </rPr>
      <t xml:space="preserve">Financial accounting
</t>
    </r>
    <r>
      <rPr>
        <sz val="11"/>
        <color rgb="FF7F7F7F"/>
        <rFont val="Arial"/>
      </rPr>
      <t>Single choice question</t>
    </r>
  </si>
  <si>
    <t>Please confirm whether the selected consolidation approach aligns with your company's financial accounting.</t>
  </si>
  <si>
    <t>3.2.5.</t>
  </si>
  <si>
    <t>Financial accounting exceptions</t>
  </si>
  <si>
    <t>If the consolidation approach does not align with your company's financial accounting, please outline any inconsistencies.</t>
  </si>
  <si>
    <t>3.2.6</t>
  </si>
  <si>
    <t>Relevant entities</t>
  </si>
  <si>
    <t xml:space="preserve">Please provide a list of entities captured in the GHG inventory accounting as per the organizational boundary approach chosen. This can be written here, or a link provided to a list or visual representation (such as SEC filing, or a diagram/organogram). </t>
  </si>
  <si>
    <t>STRUCTURAL CHANGES</t>
  </si>
  <si>
    <t>3.3.1.</t>
  </si>
  <si>
    <r>
      <rPr>
        <b/>
        <sz val="11"/>
        <color theme="1"/>
        <rFont val="Arial"/>
      </rPr>
      <t xml:space="preserve">Structural changes
</t>
    </r>
    <r>
      <rPr>
        <sz val="11"/>
        <color rgb="FF7F7F7F"/>
        <rFont val="Arial"/>
      </rPr>
      <t>Single choice question</t>
    </r>
  </si>
  <si>
    <t>Please indicate whether your company experienced any significant change in the company structure e.g., following recent acquisitions, divestments and/or mergers since the base year. Significant change is defined as a cumulative change of five percent or larger in an organization’s total base year emissions (CO2e).
The SBTi will consider recent a timeframe of two years from the date the target is submitted for validation. Any structural changes (individual or cumulative) which result in an above 5% change in total emissions are required to be integrated into the baseline after this two-year period. Any structural changes that have occured within the last two years must still be disclosed, but will not be required to be reflected in the baseline data provided.
For detailed guidelines, please review Chapter 5 of the GHG Protocol Corporate Standard, "Tracking Emissions Over Time".</t>
  </si>
  <si>
    <t>3.3.2.</t>
  </si>
  <si>
    <t>Company details</t>
  </si>
  <si>
    <t>Please provide details on any structural changes that have occurred, including the structural change type and the name(s) of the company or companies involved in the merger(s), acquisition(s) or divestment(s).</t>
  </si>
  <si>
    <t>3.3.3.</t>
  </si>
  <si>
    <t>Completion date</t>
  </si>
  <si>
    <t xml:space="preserve">Please provide the date of completion for all structural changes since the base year, or provide a link to where this information is listed. If you are providing a link, please also indicate the page number where the information is located within the document. </t>
  </si>
  <si>
    <t>3.3.4.</t>
  </si>
  <si>
    <r>
      <rPr>
        <b/>
        <sz val="11"/>
        <color theme="1"/>
        <rFont val="Arial"/>
      </rPr>
      <t xml:space="preserve">Base year recalculation
</t>
    </r>
    <r>
      <rPr>
        <sz val="11"/>
        <color rgb="FF7F7F7F"/>
        <rFont val="Arial"/>
      </rPr>
      <t>Single choice question</t>
    </r>
  </si>
  <si>
    <t>Please select "Yes" if you have reflected these changes in the base year data.</t>
  </si>
  <si>
    <t>3.3.5.</t>
  </si>
  <si>
    <t>Base year recalculation explanation</t>
  </si>
  <si>
    <t>If the base year has been recalculated, please outline how these changes have been integrated into the GHG inventory.</t>
  </si>
  <si>
    <t>3.3.6.</t>
  </si>
  <si>
    <t>Percentage change</t>
  </si>
  <si>
    <t>Please provide the percentage change in emissions.</t>
  </si>
  <si>
    <t>SUBSIDIARIES AND JOINT VENTURES</t>
  </si>
  <si>
    <t>3.4.1.</t>
  </si>
  <si>
    <r>
      <rPr>
        <b/>
        <sz val="11"/>
        <color theme="1"/>
        <rFont val="Arial"/>
      </rPr>
      <t xml:space="preserve">Can you please confirm that you have included the scope 1, scope 2 and scope 3 categories 1-14 emissions from all subsidiaries in accordance with the chosen consolidation approach?
</t>
    </r>
    <r>
      <rPr>
        <sz val="11"/>
        <color rgb="FF7F7F7F"/>
        <rFont val="Arial"/>
      </rPr>
      <t>Single choice question</t>
    </r>
  </si>
  <si>
    <t>Per GHG Protocol Corporate Standard, parent companies, with the ability to direct the financial and operating policies of the subsidiaries, shall include 100% of subsidiaries’ emissions under operational or financial control approach. If the equity share approach is chosen, equity share of subsidiaries’ emissions shall be included in the parent company’s inventory.
If subsidiaries already have their targets approved by SBTi, the parent company’s target must still include the emissions of the subsidiary if it falls within the parent company’s emissions boundary given the chosen inventory consolidation approach.</t>
  </si>
  <si>
    <t>3.4.2.</t>
  </si>
  <si>
    <t xml:space="preserve">If not, which subsidiaries have you not included and why? </t>
  </si>
  <si>
    <t>Please outline the reasons why any subsidiaries, if they are inside the organizational boundary as per the consolidation approach chosen, have been omitted from the GHG inventory.</t>
  </si>
  <si>
    <t>3.4.3.</t>
  </si>
  <si>
    <r>
      <rPr>
        <b/>
        <sz val="11"/>
        <color theme="1"/>
        <rFont val="Arial"/>
      </rPr>
      <t xml:space="preserve">Can you please confirm that you have included the scope 1, scope 2 and scope 3 categories 1-14 emissions from all joint ventures, associates, affiliates and/or any other equity holdings, in accordance with the chosen consolidation approach?
</t>
    </r>
    <r>
      <rPr>
        <sz val="11"/>
        <color rgb="FF7F7F7F"/>
        <rFont val="Arial"/>
      </rPr>
      <t>Single choice question</t>
    </r>
  </si>
  <si>
    <t>As per GHG Protocol Corporate Standard, companies with the ability to direct the financial and operating policies of joint ventures, associates, affiliates and/or any other equity holdings, shall include 100% of these joint ventures’ emissions under operational or financial control approach.</t>
  </si>
  <si>
    <t>3.4.4.</t>
  </si>
  <si>
    <t xml:space="preserve">Which joint ventures, associates, affiliates and/or any other equity holdings have you not included and why? </t>
  </si>
  <si>
    <t>Please outline the reasons why any joint ventures, if they are inside the organizational boundary as per the consolidation approach chosen, have been omitted from the GHG inventory.</t>
  </si>
  <si>
    <t>3.4.5.</t>
  </si>
  <si>
    <r>
      <rPr>
        <b/>
        <sz val="11"/>
        <color theme="1"/>
        <rFont val="Arial"/>
      </rPr>
      <t xml:space="preserve">Do you have any subsidiaries, joint ventures, associates/affiliates, and/or any other equity holdings that occur outside your organizational boundary and consolidation approach that have therefore not been included in scopes 1, 2, and 3 (categories 1-15)? 
</t>
    </r>
    <r>
      <rPr>
        <sz val="11"/>
        <color rgb="FF7F7F7F"/>
        <rFont val="Arial"/>
      </rPr>
      <t>Single choice question</t>
    </r>
  </si>
  <si>
    <t xml:space="preserve">Please select from dropdown. </t>
  </si>
  <si>
    <t>3.4.6.</t>
  </si>
  <si>
    <t>What is the reason your company does not have control over the subsidiaries?</t>
  </si>
  <si>
    <t>If there are subsidiaries for which your company does not exercise financial or operational control, please provide details on the company name(s), the nature of the relationship and the percentage ownership. If your company does not have any subsidiaries outside of its control, please write "NA".</t>
  </si>
  <si>
    <t>Table 1. Subsidiaries</t>
  </si>
  <si>
    <t>Percentage of subsidiary’s emissions included in the corporate inventory</t>
  </si>
  <si>
    <t xml:space="preserve">Per GHG Protocol Corporate Standard, parent companies, with the ability to direct the financial and operating policies of the subsidiaries, shall include 100% of subsidiaries’ emissions under operational or financial control approach. The only exception is that bank’s asset management divisions can be excluded from the scope 1,2, and 3 target boundaries of the parent company. 
Please list all your subsidiaries and indicate the percentage of their emissions/activities that are included in the parent Financial institution’s inventory in each scope. For example, if 100% of Subsidiary A’s scope 1 emissions are included in your scope 1 inventory, enter “100%”. If banks are including (or not including) their asset management divisions, please also list them here (as well with % covered). 
</t>
  </si>
  <si>
    <t>Subsidiary Name</t>
  </si>
  <si>
    <t>Scope 1</t>
  </si>
  <si>
    <t>Scope 2</t>
  </si>
  <si>
    <t>Scope 3</t>
  </si>
  <si>
    <t>XX% of emissions</t>
  </si>
  <si>
    <t>XX% of emissions/activities if emissions data is not available for investment and lending activities</t>
  </si>
  <si>
    <t>REPORTING PERIOD</t>
  </si>
  <si>
    <t>3.5.1.</t>
  </si>
  <si>
    <t>Year type</t>
  </si>
  <si>
    <t>The choice of a calendar year or a financial year is applied consistently across base years for scopes 1, 2 and 3.</t>
  </si>
  <si>
    <t>3.5.2.</t>
  </si>
  <si>
    <t>Fiscal year end</t>
  </si>
  <si>
    <t>Please indicate the day, month and year for the end date of the base fiscal year.</t>
  </si>
  <si>
    <t>3.5.3.</t>
  </si>
  <si>
    <t>Scope 1 and 2 base year</t>
  </si>
  <si>
    <t>Please enter the scope 1 and 2 base year. State which base year the information in the GHG inventory table (further below) refers to. Base years must cover a complete past calendar or financial year and should be the year for which your financial institution has the most accurate data available.  The base year must not be earlier than 2015.</t>
  </si>
  <si>
    <t>3.5.4.</t>
  </si>
  <si>
    <t>Scope 1 and 2 most recent year</t>
  </si>
  <si>
    <t>The SBTi permits most recent years of up to two years prior to the date of submission.</t>
  </si>
  <si>
    <t>3.5.5.</t>
  </si>
  <si>
    <r>
      <rPr>
        <b/>
        <sz val="12"/>
        <color theme="1"/>
        <rFont val="Arial"/>
      </rPr>
      <t xml:space="preserve">Is the base year and most recent year the same for scope 3?
</t>
    </r>
    <r>
      <rPr>
        <sz val="12"/>
        <color rgb="FF7F7F7F"/>
        <rFont val="Arial"/>
      </rPr>
      <t>Single choice question</t>
    </r>
  </si>
  <si>
    <t>The SBTi recommends using consistent years across scopes.</t>
  </si>
  <si>
    <t>3.5.6.</t>
  </si>
  <si>
    <t xml:space="preserve">Scope 3 base year </t>
  </si>
  <si>
    <t>State which year the information in the scope 3 GHG inventory table refers to. This should be the most recent year for which complete scope 3 GHG emissions inventory data is available. If the same base year information is not available for scope a and 2 and for scope 3, you may use a different year for scope 3, though the same base year for all scopes is preferred. Base years must cover a complete past calendar or financial year. 
The base year must not be earlier than 2015.</t>
  </si>
  <si>
    <t>3.5.7.</t>
  </si>
  <si>
    <t>Scope 3 most recent year</t>
  </si>
  <si>
    <t>3.5.8.</t>
  </si>
  <si>
    <t>What is the reason that different data has been selected for scope 1 and 2, compared to scope 3?</t>
  </si>
  <si>
    <t>3.5.9.</t>
  </si>
  <si>
    <t>Does this range align to your financial reporting?</t>
  </si>
  <si>
    <t>SCOPE 1 EMISSIONS</t>
  </si>
  <si>
    <t xml:space="preserve">For the selected base year, please enter your scope 1 and 2 base year and most year (if applicable) data in metric tonnes of CO2e (tCO2e). For each scope, please break down the emissions sources by type, and provide a high-level description of the emissions-generating activities and absolute emissions associated with each. </t>
  </si>
  <si>
    <t>Table 2. Scope 1</t>
  </si>
  <si>
    <t>Emissions sources</t>
  </si>
  <si>
    <t>Stationary combustion fuels and equipment</t>
  </si>
  <si>
    <t>Mobile combustion fuels and vehicle</t>
  </si>
  <si>
    <t>Fugitive emissions</t>
  </si>
  <si>
    <t>Process emissions</t>
  </si>
  <si>
    <t>Total, tCO2e</t>
  </si>
  <si>
    <t>SCOPE 2 EMISSIONS</t>
  </si>
  <si>
    <t>3.6.1.</t>
  </si>
  <si>
    <t>Which method will the company use to track performance towards its scope 2 target?</t>
  </si>
  <si>
    <t>State whether you plan to use the location-based or the market-based method to calculate your scope 2 emissions in future inventories and track progress towards your scope 2 target(s). If you plan to set two scope 2 targets, one for the market-based approach and one for the location-based approach, please specify the method for each target using the Target ID. For more information on this please refer to Chapter 4 “Scope 2 Accounting Methods” of the GHG Protocol Scope 2 Guidance.</t>
  </si>
  <si>
    <t>Table 3.1 Scope 2 Location-based</t>
  </si>
  <si>
    <t>Electricity</t>
  </si>
  <si>
    <t xml:space="preserve">District heating </t>
  </si>
  <si>
    <t>Other heating/cooling</t>
  </si>
  <si>
    <t>Table 3.2 Scope 2 Market-based</t>
  </si>
  <si>
    <t>Absolute emissions, tCO2e</t>
  </si>
  <si>
    <t>3.6.2.</t>
  </si>
  <si>
    <t>What market-based instruments is your company currently purchasing, if any?</t>
  </si>
  <si>
    <t>Please provide a description of the market-based instruments you are currently procuring.</t>
  </si>
  <si>
    <t>3.6.3.</t>
  </si>
  <si>
    <t>How do these instruments meet the Scope 2 Quality Criteria?</t>
  </si>
  <si>
    <t>Please provide information demonstrating how the above instruments meet the Scope 2 Quality Criteria.</t>
  </si>
  <si>
    <t>3.6.4.</t>
  </si>
  <si>
    <t xml:space="preserve">Please confirm that the above instruments meet the Scope 2 Quality Criteria.	</t>
  </si>
  <si>
    <t>3.6.5.</t>
  </si>
  <si>
    <r>
      <rPr>
        <b/>
        <sz val="11"/>
        <color theme="1"/>
        <rFont val="Arial"/>
      </rPr>
      <t xml:space="preserve">Please specify the share of electricity consumption from renewable electricity procurement in the </t>
    </r>
    <r>
      <rPr>
        <b/>
        <u/>
        <sz val="11"/>
        <color theme="1"/>
        <rFont val="Arial"/>
      </rPr>
      <t>base year</t>
    </r>
    <r>
      <rPr>
        <b/>
        <sz val="11"/>
        <color theme="1"/>
        <rFont val="Arial"/>
      </rPr>
      <t xml:space="preserve"> (in %). </t>
    </r>
  </si>
  <si>
    <t>Please fill in this question even if not submitting a renewable electricty target with the SBTi.</t>
  </si>
  <si>
    <t>3.6.6.</t>
  </si>
  <si>
    <r>
      <rPr>
        <b/>
        <sz val="11"/>
        <color theme="1"/>
        <rFont val="Arial"/>
      </rPr>
      <t>Please specify the share of electricity consumption from renewable electricity procurement in the</t>
    </r>
    <r>
      <rPr>
        <b/>
        <u/>
        <sz val="11"/>
        <color theme="1"/>
        <rFont val="Arial"/>
      </rPr>
      <t xml:space="preserve"> most recent year </t>
    </r>
    <r>
      <rPr>
        <b/>
        <sz val="11"/>
        <color theme="1"/>
        <rFont val="Arial"/>
      </rPr>
      <t xml:space="preserve">(in %). </t>
    </r>
  </si>
  <si>
    <t>3.6.7.</t>
  </si>
  <si>
    <r>
      <rPr>
        <b/>
        <sz val="11"/>
        <color theme="1"/>
        <rFont val="Arial"/>
      </rPr>
      <t xml:space="preserve">Please specify the share of electricity consumption from renewable electricity procurement in the </t>
    </r>
    <r>
      <rPr>
        <b/>
        <u/>
        <sz val="11"/>
        <color theme="1"/>
        <rFont val="Arial"/>
      </rPr>
      <t>target year</t>
    </r>
    <r>
      <rPr>
        <b/>
        <sz val="11"/>
        <color theme="1"/>
        <rFont val="Arial"/>
      </rPr>
      <t xml:space="preserve"> (if setting a renewable electricity target)(in %). </t>
    </r>
  </si>
  <si>
    <t>INVENTORY EXCLUSIONS</t>
  </si>
  <si>
    <t>Please list any exclusions made from the GHG inventory that should be within GHG inventory as per the organizational boundary approach used. For each type of exclusion listed (in Table 4 for excluded facilities, activities, geographies, operations and Table 5 for excluded GHG gases), quantify the exclusion and provide a description and justification of the exclusion (e.g., emissions from this gas are below the de minimis threshold). Please note that not being able to measure emissions is not a valid justification for exclusion.
 Exclusions percentages must be provided relative to the total scope level. This means that scope 1 exclusions should be quantified relative to total scope 1 GHG emissions, scope 2 exclusions should be quantified relative to total scope 2 GHG emissions, and exclusions quantified for any scope 3 category must be provided relative to total scope 3 GHG emissions. Please note that total emissions = reported emissions + excluded emissions.
 Any exclusions reported in Table 4 and Table 5 will be summed with the emissions reported in the GHG inventories disclosed in Table 1, Table 2.1, Table 2.2 and Tables 3.1 - 3.15. Therefore, please ensure you do not report the same emissions and/or exclusions in more than one location, since this will lead to double counting within your company's GHG inventory.</t>
  </si>
  <si>
    <t>Table 4. Exclusions of facilities, activities, geographies, operations, and/or others</t>
  </si>
  <si>
    <t>3.7.1.</t>
  </si>
  <si>
    <r>
      <rPr>
        <b/>
        <sz val="11"/>
        <color rgb="FF000000"/>
        <rFont val="Arial"/>
      </rPr>
      <t>Have you excluded any facilities, activities, geographies, operations, and/or others from the inventory?</t>
    </r>
    <r>
      <rPr>
        <sz val="11"/>
        <color rgb="FF999999"/>
        <rFont val="Arial"/>
      </rPr>
      <t xml:space="preserve">
 Single choice question</t>
    </r>
  </si>
  <si>
    <t>GHG Inventory breakdown</t>
  </si>
  <si>
    <t>Exclusions from the minimum boundary, %</t>
  </si>
  <si>
    <t>Description of exclusions</t>
  </si>
  <si>
    <t>Total exclusion - location-based</t>
  </si>
  <si>
    <t>Total exclusion - market-based</t>
  </si>
  <si>
    <t>Scopes 1&amp;2</t>
  </si>
  <si>
    <t>Scope 2 location-based</t>
  </si>
  <si>
    <t>Scope 2 market-based</t>
  </si>
  <si>
    <t>1. Purchased goods and services</t>
  </si>
  <si>
    <t>2. Capital goods</t>
  </si>
  <si>
    <t>3. Fuel- and energy-related activities</t>
  </si>
  <si>
    <t>4. Upstream transportation and distribution</t>
  </si>
  <si>
    <t>5. Waste generated in operations</t>
  </si>
  <si>
    <t>6. Business travel</t>
  </si>
  <si>
    <t>7. Employee commuting</t>
  </si>
  <si>
    <t>8. Upstream leased assets</t>
  </si>
  <si>
    <t>9. Downstream transportation and distribution</t>
  </si>
  <si>
    <t>10. Processing of sold products</t>
  </si>
  <si>
    <t>11. Use of sold products</t>
  </si>
  <si>
    <t>12. End-of-life treatment of sold products</t>
  </si>
  <si>
    <t>13. Downstream leased assets</t>
  </si>
  <si>
    <t>14. Franchises</t>
  </si>
  <si>
    <t>Table 5. Exclusions of greenhouse gases</t>
  </si>
  <si>
    <t>3.7.2.</t>
  </si>
  <si>
    <r>
      <rPr>
        <b/>
        <sz val="11"/>
        <color rgb="FF000000"/>
        <rFont val="Arial"/>
      </rPr>
      <t xml:space="preserve">Does the GHG inventory cover all seven GHGs (CO2, CH4, N2O, HFC, PFC, HF6, NF3) when relevant?
 </t>
    </r>
    <r>
      <rPr>
        <sz val="11"/>
        <color rgb="FF999999"/>
        <rFont val="Arial"/>
      </rPr>
      <t>Single choice question</t>
    </r>
  </si>
  <si>
    <t>3.7.3.</t>
  </si>
  <si>
    <t>What gases have you excluded?</t>
  </si>
  <si>
    <t>CO2</t>
  </si>
  <si>
    <t>HFC</t>
  </si>
  <si>
    <t>HF6</t>
  </si>
  <si>
    <t>PFC</t>
  </si>
  <si>
    <t>CH4</t>
  </si>
  <si>
    <t>N2O</t>
  </si>
  <si>
    <t>NF3</t>
  </si>
  <si>
    <t>BIOENERGY</t>
  </si>
  <si>
    <t>3.8.1.</t>
  </si>
  <si>
    <r>
      <rPr>
        <b/>
        <sz val="11"/>
        <color rgb="FF000000"/>
        <rFont val="Arial"/>
      </rPr>
      <t xml:space="preserve">Does your financial institution generate any CO2 emissions from bioenergy use/production and/or biomass feedstock production for bioenergy?
</t>
    </r>
    <r>
      <rPr>
        <sz val="11"/>
        <color rgb="FF666666"/>
        <rFont val="Arial"/>
      </rPr>
      <t xml:space="preserve"> Single choice question</t>
    </r>
  </si>
  <si>
    <t>Please select yes if your company uses and/or produces bioenergy (biofuels and/or biomass) as defined by IEA*. CO2 emissions from the combustion, processing and distribution phase of bioenergy – as well as the land use emissions and removals associated with bioenergy feedstocks – shall be reported alongside a company’s GHG inventory.</t>
  </si>
  <si>
    <t>3.8.2.</t>
  </si>
  <si>
    <t>Please provide information on the methodology used to estimate CO2 emissions from biofuels/biomass combustion and/or CO2 removals from the bioenergy sources used.</t>
  </si>
  <si>
    <t>*Bioenergy is energy generated from the conversion of solid, liquid and gaseous products derived from biomass. Biomass is any organic matter, i.e., biological material, available on a renewable basis. This includes feedstock derived from animals or plants, such as wood and agricultural crops, and organic waste from municipal and industrial sources. Consider both the base year and the most recent year. Companies should provide justifications for why such sources are deemed renewable.
 The SBTi criteria requires companies to provide information about GHG emissions from the combustion, processing and distribution phase of bioenergy and the land use emissions and removals associated with bioenergy feedstocks – and to include these in the target boundary (in scopes 1, 2, and/or 3, as relevant).
 Please note the SBTi recommends that, in the absence of accurate removals data, companies report equal removals for bioenergy sources as a conservative estimate.</t>
  </si>
  <si>
    <t>3.8.3.</t>
  </si>
  <si>
    <r>
      <rPr>
        <b/>
        <sz val="11"/>
        <color rgb="FF000000"/>
        <rFont val="Arial"/>
      </rPr>
      <t xml:space="preserve">Have you calculated and included biogenic removals?
</t>
    </r>
    <r>
      <rPr>
        <sz val="11"/>
        <color rgb="FF666666"/>
        <rFont val="Arial"/>
      </rPr>
      <t xml:space="preserve"> Single choice question</t>
    </r>
  </si>
  <si>
    <t>3.8.4.</t>
  </si>
  <si>
    <t>Please provide information on the methodology used to estimate CO2 removals from the bioenergy sources used.</t>
  </si>
  <si>
    <t>3.8.5.</t>
  </si>
  <si>
    <r>
      <rPr>
        <b/>
        <sz val="11"/>
        <color rgb="FF000000"/>
        <rFont val="Arial"/>
      </rPr>
      <t xml:space="preserve">If your company has biogenic N2O and CH4 emissions, have you included them in the main GHG inventory of the relevant scope(s)?
</t>
    </r>
    <r>
      <rPr>
        <sz val="11"/>
        <color rgb="FF666666"/>
        <rFont val="Arial"/>
      </rPr>
      <t xml:space="preserve"> Single choice question</t>
    </r>
  </si>
  <si>
    <t>As per GHG Protocol, biogenic N20 and CH4 emissions must be reported inside the main GHG inventory.</t>
  </si>
  <si>
    <t>3.8.6.</t>
  </si>
  <si>
    <t>What are the business activities which utilize bioenergy or biomass feedstocks?</t>
  </si>
  <si>
    <t>Please clarify which activities the CO2 emissions from bioenergy use/ production and/or biomass feedstock production for bioenergy covers e.g., direct CO2 emissions from combustion of biofuels and/or biomass feedstocks and/or direct CO2 emissions from production of biomass feedstocks.</t>
  </si>
  <si>
    <t>3.8.7.</t>
  </si>
  <si>
    <r>
      <rPr>
        <b/>
        <sz val="11"/>
        <color rgb="FF000000"/>
        <rFont val="Arial"/>
      </rPr>
      <t xml:space="preserve">Do you agree to include the bioenergy footnote in the target language?
</t>
    </r>
    <r>
      <rPr>
        <sz val="11"/>
        <color rgb="FF666666"/>
        <rFont val="Arial"/>
      </rPr>
      <t xml:space="preserve"> Single choice question</t>
    </r>
  </si>
  <si>
    <t>For targets that include bioenergy, the target language must include the following footnote: "*The target boundary includes land-related emissions and removals from bioenergy feedstocks.”</t>
  </si>
  <si>
    <t>Table 6</t>
  </si>
  <si>
    <t>Biogenic CO2 Emissions</t>
  </si>
  <si>
    <t>Biogenic CO2 Removals</t>
  </si>
  <si>
    <t>Exclusions from the inventory, tCO2</t>
  </si>
  <si>
    <t>Gross Biogenic CO2 emissions</t>
  </si>
  <si>
    <t>Base year for scope 1&amp;2</t>
  </si>
  <si>
    <t>Base year for scope 3</t>
  </si>
  <si>
    <t>SCOPE 3 CATEGORIES 1 TO 15 GHG INVENTORY</t>
  </si>
  <si>
    <t>Per FI-R2 – Measuring Emissions and Setting Targets for Scope 3, Categories 1–14: The SBTi recommends but does not require FIs to measure and set target(s) on scope 3, categories 1–14 emissions as defined by GHGP Corporate Value Chain (Scope 3) Accounting and Reporting Standard. 
When submitting scope 3, categories 1-14 targets for validation, FIs must include a complete emissions inventory following the minimum boundary for each scope 3 category in conformance with the GHGP Scope 3 Standard. Optional targets for these categories must also meet the scope 3 criteria in the latest SBTi criteria for corporates to be approved by the SBTi.</t>
  </si>
  <si>
    <t>Table 7: Scope 3 categories 1 to 15 GHG inventory</t>
  </si>
  <si>
    <t>Scope 3 category</t>
  </si>
  <si>
    <t>General description / Justification</t>
  </si>
  <si>
    <t>Please confirm that this is consistent with the GHG Protocol minimum boundary.</t>
  </si>
  <si>
    <t>Data type</t>
  </si>
  <si>
    <t>Extrapolation, %</t>
  </si>
  <si>
    <t>Representativeness</t>
  </si>
  <si>
    <t>Emission factor source</t>
  </si>
  <si>
    <t>Assumptions</t>
  </si>
  <si>
    <t xml:space="preserve">    Category specific checks</t>
  </si>
  <si>
    <r>
      <rPr>
        <sz val="11"/>
        <color rgb="FF000000"/>
        <rFont val="Arial"/>
      </rPr>
      <t xml:space="preserve">1. Purchased goods and services
</t>
    </r>
    <r>
      <rPr>
        <i/>
        <sz val="11"/>
        <color rgb="FF000000"/>
        <rFont val="Arial"/>
      </rPr>
      <t>Example</t>
    </r>
  </si>
  <si>
    <t>Office suplies</t>
  </si>
  <si>
    <t>Yes</t>
  </si>
  <si>
    <t>Less than 10%</t>
  </si>
  <si>
    <t>Country/regional</t>
  </si>
  <si>
    <t>National GHG Emissions Conversions, DEFRA</t>
  </si>
  <si>
    <t>Please confirm that all purchased services have been captured in the reporting.</t>
  </si>
  <si>
    <t>Please confirm that the emissions are reported on a cradle-to-gate basis.</t>
  </si>
  <si>
    <t>Please confirm that the emissions are representative of the company's normal activities.</t>
  </si>
  <si>
    <t>Please confirm that the company is covering all upstream transport and distribution emissions paid by the company.</t>
  </si>
  <si>
    <t>Please confirm that the company is only including recovery for recycling, but not recycling itself.</t>
  </si>
  <si>
    <t>Please confirm that hotel stay emissions are disaggregated from the minimum boundary.</t>
  </si>
  <si>
    <t>Please confirm that homeworking emissions are disaggregated from the minimum boundary.</t>
  </si>
  <si>
    <t>If your company has selected the operational control consolidation approach and reported emissions in this category, please provide justification as to why your company does not have operational control over the leased asset.</t>
  </si>
  <si>
    <t>Does your company have the ability to choose and switch energy suppliers for the asset(s)?</t>
  </si>
  <si>
    <t>Does your company have the capacity to influence energy usage for the asset(s)?</t>
  </si>
  <si>
    <t>Does your company have the capacity to select and/or install energy saving technology for the asset(s)?</t>
  </si>
  <si>
    <t>Does your company pay for the energy used to power the asset(s)?</t>
  </si>
  <si>
    <t>Please confirm that the life cycle emissions from manufacturing or construction of leased assets have not been included in the submitted figures.</t>
  </si>
  <si>
    <t>Please confirm that, for transportation of sold goods, the emissions disclosed relate only to services purchased by third parties (i.e. emissions from the transportation of goods purchased by the company have not been included).</t>
  </si>
  <si>
    <t>Please confirm that emissions reported encompass the operation of assets owned by the reporting company (lessor) and leased to other entities in the reporting year, not included in scope 1 and scope 2.</t>
  </si>
  <si>
    <t>Please provide a description of lessee(s), leasing arrangement(s) and leasing location(s).</t>
  </si>
  <si>
    <t>Please confirm that emissions reported encompass the operation of franchises in the reporting year, not included in scope 1 and scope 2.</t>
  </si>
  <si>
    <t>Please provide a description of franchising arrangements.</t>
  </si>
  <si>
    <t>Please confirm that if the reporting company grants licenses to other entities to sell or distribute goods or services in return for payments, the scope 1 and 2 emissions arising from the creation or provision of those goods and services, are accounted for in category 14.</t>
  </si>
  <si>
    <t>Please provide a description of licensing arrangements.</t>
  </si>
  <si>
    <t>15. Investments</t>
  </si>
  <si>
    <t>Total</t>
  </si>
  <si>
    <t>Asset Class</t>
  </si>
  <si>
    <t>Sub-Asset class</t>
  </si>
  <si>
    <t>Activities</t>
  </si>
  <si>
    <t>Value (e.g., $)</t>
  </si>
  <si>
    <t>% total lending and investment</t>
  </si>
  <si>
    <t>% Activity covered by value</t>
  </si>
  <si>
    <t>Emissions</t>
  </si>
  <si>
    <t>% of total emissions</t>
  </si>
  <si>
    <t>% Activity covered by emissions</t>
  </si>
  <si>
    <t>Included (covered by target?)</t>
  </si>
  <si>
    <t>Mandatory</t>
  </si>
  <si>
    <t>Target-Setting Method</t>
  </si>
  <si>
    <t>Target ID</t>
  </si>
  <si>
    <t>Proposed Ambition</t>
  </si>
  <si>
    <t>Minimum Ambition</t>
  </si>
  <si>
    <t>Meets minimum ambition? (Y/N)</t>
  </si>
  <si>
    <t>Temperature Alignment</t>
  </si>
  <si>
    <t>Description &amp; Rationale for exclusion</t>
  </si>
  <si>
    <t>List all asset classes on the balance sheet and/or AUM (e.g., corporate loans, equity, fixed income, etc.).</t>
  </si>
  <si>
    <t>Describe the breakdown of activities associated with each asset class (e.g., corporate bonds, government bonds, in the corporate bond asset class).</t>
  </si>
  <si>
    <t>Indicate the value of each activity - the total must be reconciled to consolidated balance sheet totals and/or AUM.</t>
  </si>
  <si>
    <t>List the value of this activity as a % of total investment and lending activities (which inlcudes both in-scope and out of scope asset classes).</t>
  </si>
  <si>
    <t>Of the given asset class activity, note the % that is covered by a target (e.g., 80% of corporate loans by loan value are covered).</t>
  </si>
  <si>
    <t>Indicate the financed emissions of each activity for which an emissions accounting methodology is available (i.e., asset classes listed as required or optional in Table 1)</t>
  </si>
  <si>
    <t>List the emissions of this activity as a % of all required and optional activities.</t>
  </si>
  <si>
    <t>Of the given asset class activity, note the % that is covered by a target (e.g., 80% of corporate loans by financed emissions are covered).</t>
  </si>
  <si>
    <t>Is this activity covered by a target? (Yes/No)</t>
  </si>
  <si>
    <t>Note if this asset class is considered mandatory by the SBTi.</t>
  </si>
  <si>
    <t>Indicates if the activity is covered by a target.</t>
  </si>
  <si>
    <t>Note the target setting method used (e.g., SDA, Portfolio Coverage, Temperature Rating)</t>
  </si>
  <si>
    <t>Indicate Target ID</t>
  </si>
  <si>
    <t>Note the proposed target ambition.</t>
  </si>
  <si>
    <t>Note the minimum required ambition (per Target ambition check box further below).</t>
  </si>
  <si>
    <t>Does the proposed ambition column meet or exceed the minimum ambition column? (Yes/No)</t>
  </si>
  <si>
    <t>State if the target ambition is consistent with a 1.5°C pathway or well-below 2°C pathway. Does not apply to Portfolio Coverage targets.</t>
  </si>
  <si>
    <t>If this activity is not covered by a target, please explain why.</t>
  </si>
  <si>
    <t xml:space="preserve">Table 1. Portfolio Coverage Boundary </t>
  </si>
  <si>
    <t>Sector/Market specifications</t>
  </si>
  <si>
    <t>Total assets in million Euros</t>
  </si>
  <si>
    <t>Emissions (tCO2e)</t>
  </si>
  <si>
    <t>Target Setting Method</t>
  </si>
  <si>
    <t>Meets minimum ambition (Y/N)</t>
  </si>
  <si>
    <t>Description &amp; Rationale for % coverage / exclusion</t>
  </si>
  <si>
    <t>Consumer loans</t>
  </si>
  <si>
    <t>Residential mortgages</t>
  </si>
  <si>
    <t>Optional</t>
  </si>
  <si>
    <t>SDA</t>
  </si>
  <si>
    <t>INT1</t>
  </si>
  <si>
    <t>1.5C</t>
  </si>
  <si>
    <t>Motor vehicle loans</t>
  </si>
  <si>
    <t>Out of scope</t>
  </si>
  <si>
    <t>Other consumer loans</t>
  </si>
  <si>
    <t>Project finance</t>
  </si>
  <si>
    <t>Electricity generation project finance (direct / via funds)</t>
  </si>
  <si>
    <t>Required</t>
  </si>
  <si>
    <t>INT2</t>
  </si>
  <si>
    <t>Fossil fuel project finance (direct / via funds)</t>
  </si>
  <si>
    <t>No</t>
  </si>
  <si>
    <t>FFF</t>
  </si>
  <si>
    <t>Real estate project finance (direct / via funds)</t>
  </si>
  <si>
    <t>Other project finance ( e.g. infrastructure projects/assets)</t>
  </si>
  <si>
    <t>Corporate loans</t>
  </si>
  <si>
    <t>Long-term (more than one year)</t>
  </si>
  <si>
    <t>Fossil Fuel Finance Target</t>
  </si>
  <si>
    <t>ABC sector</t>
  </si>
  <si>
    <t xml:space="preserve">Combined coverage % meets 67% minimum coverage requirement
</t>
  </si>
  <si>
    <t>INT3</t>
  </si>
  <si>
    <t>Well-below 2C</t>
  </si>
  <si>
    <t>JKL sector</t>
  </si>
  <si>
    <t>INT4</t>
  </si>
  <si>
    <t>XYZ sector</t>
  </si>
  <si>
    <t>Long-term loans to other sectors</t>
  </si>
  <si>
    <t>Portfolio Coverage Approach</t>
  </si>
  <si>
    <t>PC1</t>
  </si>
  <si>
    <t>NA</t>
  </si>
  <si>
    <t>Long-term loans to private companies all other sectors</t>
  </si>
  <si>
    <t>Short-term corporate loans (one year or less, such as line of credit, intraday, and overdraft facilities)</t>
  </si>
  <si>
    <t>Fossil fuel loans (listed and private companies)</t>
  </si>
  <si>
    <t>All other sectors (listed and private companies)</t>
  </si>
  <si>
    <t>SME loans</t>
  </si>
  <si>
    <t>Fossil fuel (listed and private companies)</t>
  </si>
  <si>
    <t>Other short-term and long-term SME loans</t>
  </si>
  <si>
    <t>Equity (investment)</t>
  </si>
  <si>
    <t>Common and preferred stock of corporatesg and SMEs and private equity (direct holdings and co-investments)</t>
  </si>
  <si>
    <t>Electricity generation (listed and private companies)</t>
  </si>
  <si>
    <t>PC2</t>
  </si>
  <si>
    <t>All other sectors (listed companies)</t>
  </si>
  <si>
    <t>All other sectors (private companies / private equity)</t>
  </si>
  <si>
    <t>via Funds (invested in assets, e.g., exchange traded funds, mutual funds, hedge funds, other collective investment schemes)</t>
  </si>
  <si>
    <t>Fossil fuel sector (listed and private companies)</t>
  </si>
  <si>
    <t>with non-transparent strategy (e.g. hedge funds)</t>
  </si>
  <si>
    <t>via Fund of Funds (funds invested in funds)</t>
  </si>
  <si>
    <t>Private equity and debt
(For Private Equity firms)</t>
  </si>
  <si>
    <t>PE that meets PE Guidance coverage conditions (required for PE firms)</t>
  </si>
  <si>
    <t>PE that doesn't meet PE Guidance coverage conditions</t>
  </si>
  <si>
    <t>Private debt</t>
  </si>
  <si>
    <t>PE secondaries / fund of funds</t>
  </si>
  <si>
    <t>Fixed income (investment)</t>
  </si>
  <si>
    <t>Corporate and SME bonds and private debt (direct holdings and co-investments)</t>
  </si>
  <si>
    <t>All other sectors (private companies)</t>
  </si>
  <si>
    <t xml:space="preserve">via Funds (invested in assets, e.g., exchange traded funds, mutual funds, hedge funds, other collective investment schemes)
</t>
  </si>
  <si>
    <t>Securitized fixed income, including asset-backed securities, mortgage-backed securities, covered bonds (direct holdings or via funds)</t>
  </si>
  <si>
    <t>Supranational, sovereign, sub-sovereign (including municipal), government and government agency bonds (direct holdings or via funds)</t>
  </si>
  <si>
    <t>Real Estate</t>
  </si>
  <si>
    <t>Long-term (more than one year) commercial real estate asset loans (residential and service buildings)</t>
  </si>
  <si>
    <t>INT5</t>
  </si>
  <si>
    <t>Short-term (one year or less) commercial real estate asset loans</t>
  </si>
  <si>
    <t>Direct investment in real estate assets (for own use or investment purposes, if not already covered by scope 1 + 2 and/or scope 3 categories 1–14 targets)</t>
  </si>
  <si>
    <t>Investment in real estate funds (listed and private)</t>
  </si>
  <si>
    <t>Real estate assets</t>
  </si>
  <si>
    <t>Asset / Investment / Wealth management (AIWM)</t>
  </si>
  <si>
    <t>Discretionary mandates</t>
  </si>
  <si>
    <t>Listed equity and corporate bonds</t>
  </si>
  <si>
    <t>Temperature Rating</t>
  </si>
  <si>
    <t>TR1</t>
  </si>
  <si>
    <t>S1+2: 2.21°C
S1+2+3: 2.49°C</t>
  </si>
  <si>
    <t>S1+2: 2.73°C
S1+2+3: 2.80°C</t>
  </si>
  <si>
    <t>Government bonds</t>
  </si>
  <si>
    <t>Advisory mandates</t>
  </si>
  <si>
    <t>[Required, optional or out of scope activities]</t>
  </si>
  <si>
    <t>Assets under custody (custody services)</t>
  </si>
  <si>
    <t>Other</t>
  </si>
  <si>
    <t>Cash</t>
  </si>
  <si>
    <t>Derivatives</t>
  </si>
  <si>
    <t>Debt and equity securities underwriting, advisory services (e.g., mergers and acquisitions)</t>
  </si>
  <si>
    <t>Commodities trading</t>
  </si>
  <si>
    <t>Insurance underwriting, reinsurance, credit guarantees</t>
  </si>
  <si>
    <t xml:space="preserve">Assets outside of investing and lending </t>
  </si>
  <si>
    <t>Property, plant and equipment</t>
  </si>
  <si>
    <t>Right of use assets</t>
  </si>
  <si>
    <t>Intangible assets</t>
  </si>
  <si>
    <t>Deferred tax assets</t>
  </si>
  <si>
    <t>Minimum Portfolio Target Boundary Coverage Requirement Check (by value)</t>
  </si>
  <si>
    <t>Minimum Portfolio Target Boundary Coverage Requirement Check (by emissions)</t>
  </si>
  <si>
    <t>Current tax assets</t>
  </si>
  <si>
    <t>PTB % Covered</t>
  </si>
  <si>
    <t>Prepaid expenses</t>
  </si>
  <si>
    <t>PTB % coverage check</t>
  </si>
  <si>
    <t>Accrued income</t>
  </si>
  <si>
    <t>Breakdown of activities for headline target (by value)</t>
  </si>
  <si>
    <t>Covered</t>
  </si>
  <si>
    <t>Breakdown of activities for headline target (by emissions)</t>
  </si>
  <si>
    <t>Reconciliation check</t>
  </si>
  <si>
    <t>Enter #</t>
  </si>
  <si>
    <t>Reconciled?</t>
  </si>
  <si>
    <t>Question</t>
  </si>
  <si>
    <t>4.1.</t>
  </si>
  <si>
    <t>Financial metric used to calculate % coverage and  to reconcile Table 1 (Value column in Table 1 below)</t>
  </si>
  <si>
    <t>Balance sheet total assets</t>
  </si>
  <si>
    <t>Per FI-C18 – Disclosure of Scope 3 Portfolio Targets – Headline Target: Separate from the calculation of an FI’s Portfolio Target Boundary to confirm that minimum coverage requirements have been met per FI-C15, FIs shall disclose, at the time of target announcement and along with approved targets, the percentage of their total investment and lending activities covered by scope 3 portfolio targets on the SBTi website, in a metric representative of the magnitude of FIs’ main business activities, which may involve any combination of lending, own investments and asset management. Examples include total balance sheet assets, total investments, total lending book and total assets under management, as relevant."</t>
  </si>
  <si>
    <t>4.2.1.</t>
  </si>
  <si>
    <t>Please provide the currency of the data used to fill Table 1 below</t>
  </si>
  <si>
    <t>million Euros</t>
  </si>
  <si>
    <t>4.2.2.</t>
  </si>
  <si>
    <t>Please provide the year of the data used to fill Table 1 below</t>
  </si>
  <si>
    <t>4.2.3.</t>
  </si>
  <si>
    <t>Most recent year</t>
  </si>
  <si>
    <t>4.3.</t>
  </si>
  <si>
    <t>Please provide a link to the publicy available reconciled balance</t>
  </si>
  <si>
    <t>wwww. example fi . co /annual_report</t>
  </si>
  <si>
    <t>4.4.</t>
  </si>
  <si>
    <t>Please specify the page number with the reconciled balance in the pubilcly available report</t>
  </si>
  <si>
    <t>page 56</t>
  </si>
  <si>
    <t>4.5.</t>
  </si>
  <si>
    <t xml:space="preserve">Have you attached a report for the purpose of reconciliation? </t>
  </si>
  <si>
    <t>yes</t>
  </si>
  <si>
    <t>4.6.</t>
  </si>
  <si>
    <t>Please specify the page number with the reconciled balance in the attached report</t>
  </si>
  <si>
    <t>4.7.</t>
  </si>
  <si>
    <t>If no reconcilable balance is available, can you please explain how you plan to prove that the financial institution has covered all relevant assets?</t>
  </si>
  <si>
    <t>4.8.</t>
  </si>
  <si>
    <r>
      <rPr>
        <b/>
        <sz val="11"/>
        <color theme="1"/>
        <rFont val="Arial"/>
      </rPr>
      <t xml:space="preserve">Please confirm you are covering with a target all required activities/asset classes as per Table 1 in the Financial Institutions Near-Term Criteria V2.0.
</t>
    </r>
    <r>
      <rPr>
        <sz val="11"/>
        <color rgb="FF666666"/>
        <rFont val="Arial"/>
      </rPr>
      <t>Single choice question</t>
    </r>
  </si>
  <si>
    <t>Per FI-C15 FIs are required to set one or more near-term targets for relevant activities in their portfolios according to Table 1.</t>
  </si>
  <si>
    <t>4.9.1.</t>
  </si>
  <si>
    <r>
      <rPr>
        <b/>
        <sz val="11"/>
        <color theme="1"/>
        <rFont val="Arial"/>
      </rPr>
      <t xml:space="preserve">Does your FI's definitions of </t>
    </r>
    <r>
      <rPr>
        <b/>
        <u/>
        <sz val="11"/>
        <color theme="1"/>
        <rFont val="Arial"/>
      </rPr>
      <t>discretionary, advisory and execution-only mandates</t>
    </r>
    <r>
      <rPr>
        <b/>
        <sz val="11"/>
        <color theme="1"/>
        <rFont val="Arial"/>
      </rPr>
      <t xml:space="preserve"> align with the definitions outlined in the Financial Institutions Near-Term Criteria Version 2.0?</t>
    </r>
  </si>
  <si>
    <t>Per FI-C15 Asset/Investment/Wealth Management: The AIWM asset class applies to situations where FIs are managing investment funds on the behalf of third parties. Assets that are owned by an FI but managed by third-party asset managers are considered the FI’s own investments and not AIWM. For the purposes of target validation, FIs shall define and disclose the types of asset management businesses they are involved with, which must align with the following categories
- Discretionary mandates apply to situations where the FI is granted discretion by the third party to make investment decisions (e.g., fund, index or security selection) without seeking prior approval from that third party.
- Advisory mandates apply to situations where the FI provides recommendations and makes investments on behalf of the third party that are subject to that third party’s instructions or approval. This includes situations where the FI selects funds for third parties to choose from but thereafter has no control over investment decisions (e.g., fund, index or security selection).
- Execution-only mandates apply to situations where the FI acts only to execute investment instructions and has no control over investment decisions.</t>
  </si>
  <si>
    <t>4.9.2.</t>
  </si>
  <si>
    <r>
      <rPr>
        <b/>
        <sz val="11"/>
        <color theme="1"/>
        <rFont val="Arial"/>
      </rPr>
      <t xml:space="preserve">Have assets/investment/wealth management (AIWM) asset class been included in the % portfolio target boundary? 
</t>
    </r>
    <r>
      <rPr>
        <sz val="11"/>
        <color rgb="FF666666"/>
        <rFont val="Arial"/>
      </rPr>
      <t>Single choice question</t>
    </r>
  </si>
  <si>
    <t>Per FI-C15: For the purposes of target validation, FIs shall define and disclose the types of asset management businesses they are involved with. 
Please refer to Table 1 in the Financial Institutions Near-Term Criteria V2.0 to understand which asset classes are required, optional or out scope.</t>
  </si>
  <si>
    <t>Insert metric for value currency and units (e.g. total assets in billion USD$)</t>
  </si>
  <si>
    <t>Common and preferred stock of corporates and SMEs (direct holdings and co-investments)</t>
  </si>
  <si>
    <t>Private equity and debt</t>
  </si>
  <si>
    <t>PE that meets PE Guidance coverage conditions</t>
  </si>
  <si>
    <t>Real estate</t>
  </si>
  <si>
    <t>Equity and fixed income (investment in real estate companies)</t>
  </si>
  <si>
    <t>[Required activities]</t>
  </si>
  <si>
    <r>
      <rPr>
        <b/>
        <sz val="8"/>
        <color theme="1"/>
        <rFont val="Calibri"/>
      </rPr>
      <t>Asset/Investment/Wealth Management:</t>
    </r>
    <r>
      <rPr>
        <sz val="8"/>
        <color theme="1"/>
        <rFont val="Calibri"/>
      </rPr>
      <t xml:space="preserve"> The AIWM asset class applies to situations where FIs are managing investment funds on the behalf of third parties. Assets that are owned by an FI but managed by third-party asset managers are considered the FI’s own investments and not AIWM. For the purposes of target validation, FIs shall define and disclose the types of asset management businesses they are involved with, which must align with the following categories:
- </t>
    </r>
    <r>
      <rPr>
        <b/>
        <sz val="8"/>
        <color theme="1"/>
        <rFont val="Calibri"/>
      </rPr>
      <t>Discretionary mandates</t>
    </r>
    <r>
      <rPr>
        <sz val="8"/>
        <color theme="1"/>
        <rFont val="Calibri"/>
      </rPr>
      <t xml:space="preserve"> apply to situations where the FI is granted discretion by the third party to make investment decisions (e.g., fund, index or security selection) without seeking prior approval from that third party.
- </t>
    </r>
    <r>
      <rPr>
        <b/>
        <sz val="8"/>
        <color theme="1"/>
        <rFont val="Calibri"/>
      </rPr>
      <t>Advisory mandates</t>
    </r>
    <r>
      <rPr>
        <sz val="8"/>
        <color theme="1"/>
        <rFont val="Calibri"/>
      </rPr>
      <t xml:space="preserve"> apply to situations where the FI provides recommendations and makes investments on behalf of the third party that are subject to that third party’s instructions or approval.
This includes situations where the FI selects funds for third parties to choose from but thereafter has no control over investment decisions (e.g., fund, index or security selection).
- </t>
    </r>
    <r>
      <rPr>
        <b/>
        <sz val="8"/>
        <color theme="1"/>
        <rFont val="Calibri"/>
      </rPr>
      <t>Execution-only mandates</t>
    </r>
    <r>
      <rPr>
        <sz val="8"/>
        <color theme="1"/>
        <rFont val="Calibri"/>
      </rPr>
      <t xml:space="preserve"> apply to situations where the FI only executes investment instructions and has no control over investment decisions.
</t>
    </r>
  </si>
  <si>
    <t>[Optional activities]</t>
  </si>
  <si>
    <t>[Out of scope activities]</t>
  </si>
  <si>
    <t>[Required or optional activities]</t>
  </si>
  <si>
    <t>[Required or Optional activities]</t>
  </si>
  <si>
    <t>Per FI-C15 Minimum Coverage: FIs must ensure that their targets collectively cover at least 67% of their Portfolio Target Boundary (PTB). 
To calculate the minimum coverage, the denominator shall include the following:
All “Required Activities” in Table 1.
All “Optional Activities” in Table 1, subject to the following exclusion:
Any “Optional Activities” within the asset/investment/wealth management (AIWM) and consumer loan asset classes that make up less than 40% of all “Required Activities” and “Optional Activities” may be excluded from the PTB denominator.
To calculate the minimum coverage, the numerator shall include all “Required Activities” and/or “Optional Activities” that are covered by targets. FIs may set targets using any of the available methods specified in Table 1.</t>
  </si>
  <si>
    <t>PTB % Covered*</t>
  </si>
  <si>
    <t>*FIs should calculate their PTB coverage manually if using one of the exclusions allowed  on FI-C15</t>
  </si>
  <si>
    <t>[abc]</t>
  </si>
  <si>
    <t>[def]</t>
  </si>
  <si>
    <t>As per FI-C18 - Separate from the calculation of an FI’s Portfolio Target Boundary to confirm that minimum coverage requirements have been met per FI-C15, FIs shall disclose, at the time of target announcement and along with approved targets, the percentage of their total investment and lending activities covered by scope 3 portfolio targets on the SBTi website, in a metric representative of the magnitude of FIs’ main business activities, which may involve any combination of lending, own investments and asset management. Examples include total balance sheet assets, total investments, total lending book and total assets under management, as relevant. FIs must also disclose a breakdown of required, optional and out-of-scope activities as outlined in the headline target language template in Table 3. These disclosure requirements are intended to enhance the transparency and comparability of portfolio targets.</t>
  </si>
  <si>
    <t>% Covered</t>
  </si>
  <si>
    <t>[ghi]</t>
  </si>
  <si>
    <t>% Required</t>
  </si>
  <si>
    <t>% Optional</t>
  </si>
  <si>
    <t>% Out of scope</t>
  </si>
  <si>
    <t>Enter total from financial records</t>
  </si>
  <si>
    <t>Financial metric used to fill and reconcile Table 1  (e.g. Total assets)</t>
  </si>
  <si>
    <t>Please specify the page number with the reconciled balance in the report</t>
  </si>
  <si>
    <r>
      <rPr>
        <b/>
        <sz val="11"/>
        <color theme="1"/>
        <rFont val="Arial"/>
      </rPr>
      <t xml:space="preserve">Please confirm you are covering with a target all required activities/asset classes as per Table 1 in the Financial Institutions Near-Term Criteria V2.0.
</t>
    </r>
    <r>
      <rPr>
        <sz val="11"/>
        <color rgb="FF666666"/>
        <rFont val="Arial"/>
      </rPr>
      <t>Single choice question</t>
    </r>
  </si>
  <si>
    <r>
      <rPr>
        <b/>
        <sz val="11"/>
        <color theme="1"/>
        <rFont val="Arial"/>
      </rPr>
      <t xml:space="preserve">Does your FI's definitions of </t>
    </r>
    <r>
      <rPr>
        <b/>
        <u/>
        <sz val="11"/>
        <color theme="1"/>
        <rFont val="Arial"/>
      </rPr>
      <t>discretionary, advisory and execution-only mandates</t>
    </r>
    <r>
      <rPr>
        <b/>
        <sz val="11"/>
        <color theme="1"/>
        <rFont val="Arial"/>
      </rPr>
      <t xml:space="preserve"> align with the definitions outlined in the Financial Institutions Near-Term Criteria Version 2.0?</t>
    </r>
  </si>
  <si>
    <r>
      <rPr>
        <b/>
        <sz val="11"/>
        <color theme="1"/>
        <rFont val="Arial"/>
      </rPr>
      <t xml:space="preserve">Have assets/investment/wealth management (AIWM) asset class been included in the % portfolio target boundary? 
</t>
    </r>
    <r>
      <rPr>
        <sz val="11"/>
        <color rgb="FF666666"/>
        <rFont val="Arial"/>
      </rPr>
      <t>Single choice question</t>
    </r>
  </si>
  <si>
    <t>Submitted targets: Near-term - Scopes 1, 2 and 3) categories 1-14</t>
  </si>
  <si>
    <t>5.1 General questions</t>
  </si>
  <si>
    <t>Questions</t>
  </si>
  <si>
    <t>5.1.1.</t>
  </si>
  <si>
    <t>Please provide justification if any of these targets have already been achieved, based on your most recent year emissions.</t>
  </si>
  <si>
    <t>5.1.2.</t>
  </si>
  <si>
    <t>Methods and/or tools used to set targets, if any. Specify the version number (or issue date) if available.</t>
  </si>
  <si>
    <t>Tool name</t>
  </si>
  <si>
    <t>Version</t>
  </si>
  <si>
    <t>If you used a method and/or tool (e.g., absolute contraction method using the science-based target setting tool V1.2.1) to develop or verify your targets’ ambition, state in the table the target ID, the method(s) and/or tool(s) and specify which version was used or the issue date if available. Add as many rows as needed. If only certain scope(s) of the target were verified, state which ones. Please attach copies of the tool results that you obtained. If you used the SDA method, please also specify which sector you used. For version numbers of the SDA tool: The name of the excel file you used should indicate the version number.</t>
  </si>
  <si>
    <t>5.2 Absolute targets</t>
  </si>
  <si>
    <t>Target information</t>
  </si>
  <si>
    <t>Base year</t>
  </si>
  <si>
    <t>Target year</t>
  </si>
  <si>
    <t>Target ambition (%)</t>
  </si>
  <si>
    <t>Scopes</t>
  </si>
  <si>
    <t>Scope 3 categories</t>
  </si>
  <si>
    <t>Target language</t>
  </si>
  <si>
    <t>If you need to make changes to the target language automatically calculated on the left cell, please manually enter the target language here.</t>
  </si>
  <si>
    <t>5.3 Zero emissions maintenance targets</t>
  </si>
  <si>
    <t>5.4 Renewable energy targets (for scope 2 GHG)</t>
  </si>
  <si>
    <t>Target type</t>
  </si>
  <si>
    <t>Base year procurement of renewable electricity</t>
  </si>
  <si>
    <t>Most recent year procurement of renewable electricity</t>
  </si>
  <si>
    <t>Target year % procurement of renewable electricity (Target ambition)</t>
  </si>
  <si>
    <t xml:space="preserve">As per FI-C13 – Renewable Electricity Procurement Targets: Targets to actively source renewable electricity at a rate that is consistent with 1.5°C scenarios are an acceptable alternative to
scope 2 emissions reduction targets. The SBTi has identified 80% renewable electricity procurement by 2025 and 100% by 2030 as thresholds (portion of renewable electricity over
total electricity use) for this approach in line with the recommendations of the RE100 initiative. Please consult the RE100 Technical Criteria and the Scope 2 Quality Criteria in the
GHGP Scope 2 Guidance for options for actively sourcing renewable electricity. 
FIs that already source electricity at or above these thresholds shall maintain or increase their use share of renewable electricity to qualify. FIs that have zero scope 1 emissions and
will cover scope 2 emissions with a renewable electricity procurement target shall also set a target to maintain zero scope 1 emissions.
</t>
  </si>
  <si>
    <r>
      <rPr>
        <u/>
        <sz val="11"/>
        <color theme="1"/>
        <rFont val="Arial"/>
      </rPr>
      <t>Increase</t>
    </r>
    <r>
      <rPr>
        <sz val="11"/>
        <color theme="1"/>
        <rFont val="Arial"/>
      </rPr>
      <t xml:space="preserve">:  [FI name] commits to increase active annual sourcing of renewable electricity from [XX]% in [base year] to [XX]% by [target year].
or 
[FI name] commits to increase active annual sourcing of renewable electricity from [XX]% in [base year] to [target ambition]% by [year before 2030] and to continue active sourcing of 100% renewable electricity through 2030.
</t>
    </r>
    <r>
      <rPr>
        <u/>
        <sz val="11"/>
        <color theme="1"/>
        <rFont val="Arial"/>
      </rPr>
      <t xml:space="preserve">
Maintain</t>
    </r>
    <r>
      <rPr>
        <sz val="11"/>
        <color theme="1"/>
        <rFont val="Arial"/>
      </rPr>
      <t>: [FI name] commits to continue active annual sourcing of 100% renewable electricity from [base year] through 2030.</t>
    </r>
  </si>
  <si>
    <t>5.5 Intensity targets</t>
  </si>
  <si>
    <t>Target ambition</t>
  </si>
  <si>
    <t>Change in absolute emissions</t>
  </si>
  <si>
    <t>Metrics</t>
  </si>
  <si>
    <t>Unit</t>
  </si>
  <si>
    <t>Base year activity</t>
  </si>
  <si>
    <t>Most recent year activity</t>
  </si>
  <si>
    <t>Target year activity</t>
  </si>
  <si>
    <t>Justification for activity projections</t>
  </si>
  <si>
    <t>[FI name] commits to reduce [scopes] GHG emissions [ambition]% by [target year] from a [base year] base year.</t>
  </si>
  <si>
    <t>5.5.1</t>
  </si>
  <si>
    <t>5.5.2</t>
  </si>
  <si>
    <t>For Scope 3 category 1-14 targets, please explain how you calculated value added.</t>
  </si>
  <si>
    <t>The economic intensity metric must be based on greenhouse gas emissions per unit of value added (GEVA), the calculations of value added must use the formulae set out in
“Greenhouse gas emissions per unit of value added (“GEVA”) — A corporate guide to voluntary climate action”:
● Value added = gross profit.
● Value added = operating profit = earnings before interest and depreciation (EBITDA) + all personnel costs. Personnel costs should include payment to management and  board members.
● Value added = sales revenue - the cost of goods and services purchased from external suppliers.</t>
  </si>
  <si>
    <t>5.6 Engagement targets on Scope 3 categories 1-14</t>
  </si>
  <si>
    <t>Guidance for engagement target(s) only:
●        KPI (Metric): Enter the metric used in your target. For example, if your target is to have 70% of suppliers have science-based targets by 2025, your metric is “Percentage of suppliers you aim to engage”. The level of ambition required for supplier/customer engagement targets it that they shall have science-based emission reduction targets in line with SBTi resources. 
●        KPI in Base year: Enter the KPI value in the base year. For example, if your target is to have 70% of suppliers set science-based targets by 2025 and in the base year only 5% had a science-based target, enter 5%. Provide an estimate if the exact value is not available.
●        KPI in Target year: Enter the KPI value you are committing to achieve in the target year. For example, if your target is to have 70% of suppliers set science-based targets by 2025, enter 70%.</t>
  </si>
  <si>
    <t>Suppliers/customers</t>
  </si>
  <si>
    <t>Base year level</t>
  </si>
  <si>
    <t>Most recent year level</t>
  </si>
  <si>
    <t>[FI name] commits that [percent]% of its suppliers/customers [by spend/ revenue/ emissions] covering [name scope 3
categories], will have science-based targets by [target year].</t>
  </si>
  <si>
    <t>5.6.1</t>
  </si>
  <si>
    <t>Please provide justification for the appropriateness of this target.</t>
  </si>
  <si>
    <t xml:space="preserve">Financial Institutions setting customer engagement targets must have customers that are eligible to set science-based targets - i.e., they must have business-to-business relationships with downstream customers who are legal corporate entities. </t>
  </si>
  <si>
    <t>5.6.2</t>
  </si>
  <si>
    <t>Please confirm that your customers are eligible to set science-based targets</t>
  </si>
  <si>
    <t>Target's coverage on Scopes 1, 2 and 3) categories 1-14</t>
  </si>
  <si>
    <t xml:space="preserve">GHG Inventory </t>
  </si>
  <si>
    <t>Target ID AND % of emissions of the individual scope and/or category 
covered by scope 3 target(s)</t>
  </si>
  <si>
    <r>
      <rPr>
        <b/>
        <i/>
        <sz val="11"/>
        <color theme="1"/>
        <rFont val="Arial"/>
      </rPr>
      <t xml:space="preserve">Target ID and % of emissions of the individual scope and/or category covered by scope 3 target(s)
</t>
    </r>
    <r>
      <rPr>
        <i/>
        <sz val="11"/>
        <color theme="1"/>
        <rFont val="Arial"/>
      </rPr>
      <t>Example</t>
    </r>
  </si>
  <si>
    <r>
      <rPr>
        <b/>
        <i/>
        <sz val="11"/>
        <color theme="1"/>
        <rFont val="Arial"/>
      </rPr>
      <t xml:space="preserve">Target ID and % of emissions of the individual scope and/or category covered by scope 3 target(s)
</t>
    </r>
    <r>
      <rPr>
        <i/>
        <sz val="11"/>
        <color theme="1"/>
        <rFont val="Arial"/>
      </rPr>
      <t>Example</t>
    </r>
  </si>
  <si>
    <t>ABS1</t>
  </si>
  <si>
    <t>SE1</t>
  </si>
  <si>
    <t xml:space="preserve">Scope 3: </t>
  </si>
  <si>
    <t>3. Fuel and energy related activities</t>
  </si>
  <si>
    <t>Submitted targets: Portfolio Sectoral Decarbonization Approach method</t>
  </si>
  <si>
    <t>Portfolio targets: Intensity targets (SDA)</t>
  </si>
  <si>
    <t>Target ID (INT#)</t>
  </si>
  <si>
    <t>Targeted percentage (%) from base year</t>
  </si>
  <si>
    <t>Minimum target ambition (%) (indicated by SBTi tool, or % RE)</t>
  </si>
  <si>
    <t>Target ambition check (for SDA targets)</t>
  </si>
  <si>
    <t>Sector</t>
  </si>
  <si>
    <t>Asset class(es) covered with the target</t>
  </si>
  <si>
    <t>Percentage (%) of asset class covered</t>
  </si>
  <si>
    <t>Activity unit (e.g., per ton of steel produced)</t>
  </si>
  <si>
    <t>Activity amount in base year (e.g. x tons of steel)</t>
  </si>
  <si>
    <t>Activity amount in the target year 
(e.g. x tons of steel)</t>
  </si>
  <si>
    <t>If Maintenance target, indicate current intensity:</t>
  </si>
  <si>
    <t>Financed emissions in the base year</t>
  </si>
  <si>
    <t>What methdology or assumptions were used in measuring these financed emissions?</t>
  </si>
  <si>
    <t>For targets where BY is more than 2 years earlier from the date of submission:</t>
  </si>
  <si>
    <t>Most recent year financed emissions</t>
  </si>
  <si>
    <t>Proposed target language</t>
  </si>
  <si>
    <t>FI A commits to reduce GHG emissions from the [XX] sector within its [asset class] portfolio [XX]% per ton of [metric] by [target year] from a [20xx] base year</t>
  </si>
  <si>
    <t>Sector and Asset class specific language templates</t>
  </si>
  <si>
    <t>Asset class</t>
  </si>
  <si>
    <t>FI A commits to reduce its real estate [investment/ loan] portfolio GHG emissions [XX]% per square meter by [target year] from a [20xx] base year.</t>
  </si>
  <si>
    <t>Investment/ loan</t>
  </si>
  <si>
    <t>FI A commits to maintain the emissions intensity of its real estate investment/loan portfolio at or below [the base year emissions intensity] kgCO₂e/m2 from [base year] through 2030 and only finance 1.5°C aligned real estate assets.</t>
  </si>
  <si>
    <t>Maintenance</t>
  </si>
  <si>
    <t>FI A commits to reduce its mortgage portfolio GHG emissions [XX]% per square meter by [target year] from a [20xx] base year.</t>
  </si>
  <si>
    <t>Residential mortgage (consumer loan)</t>
  </si>
  <si>
    <t xml:space="preserve">FI A commits to continue providing electricity generation project finance for only renewable electricity through 2030. </t>
  </si>
  <si>
    <t>Renewable energy</t>
  </si>
  <si>
    <t>Electricity generation</t>
  </si>
  <si>
    <t xml:space="preserve">FI A commits to continue providing corporate loans in the power sector for only renewable electricity through 2030. </t>
  </si>
  <si>
    <t>FI A commits to reduce its electricity generation project finance portfolio GHG emissions [XX]% per kWh by [target year] from a [20xx] base year.</t>
  </si>
  <si>
    <t>FI A commits to reduce GHG emissions from the electricity generation sector within its corporate loan portfolio [XX]% per ton of [metric] by [target year] from a [20xx] base year</t>
  </si>
  <si>
    <t>FI A commits to reduce its electricity generation project finance and electricity generation corporate loan portfolio GHG emissions [XX]% per kWh by [target year] from a [20xx] base year.</t>
  </si>
  <si>
    <t>Project finance and Corporate loans</t>
  </si>
  <si>
    <t>FI A commits to maintain the emissions intensity of its electricity generation project finance portfolio at or below [the base year emissions intensity] gCO₂e/kWh from [base year] through 2030 and only finance 1.5°C aligned electricity generation projects</t>
  </si>
  <si>
    <t>FI A commits to maintain the emissions intensity of its electricity generation project finance and corporate finance portfolio at or below [the base year emissions intensity] gCO₂e/kWh from [base year] through 2030 and only finance 1.5°C aligned electricity generation projects.</t>
  </si>
  <si>
    <t xml:space="preserve">FI A commits to reduce GHG emissions from the [XX] sector within its [asset class] portfolio [XX]% per ton of [metric] by [target year] from a [20xx] base year.
</t>
  </si>
  <si>
    <t>Any</t>
  </si>
  <si>
    <t>Submitted targets: Temperature Rating method</t>
  </si>
  <si>
    <t>Portfolio targets: Temperature Rating targets (TR)</t>
  </si>
  <si>
    <r>
      <rPr>
        <b/>
        <sz val="11"/>
        <color theme="1"/>
        <rFont val="Arial"/>
      </rPr>
      <t xml:space="preserve">Aggregation method
</t>
    </r>
    <r>
      <rPr>
        <i/>
        <sz val="11"/>
        <color theme="1"/>
        <rFont val="Arial"/>
      </rPr>
      <t xml:space="preserve">Check definitions on SBTi FINT Explanatory Document version 2.0
</t>
    </r>
  </si>
  <si>
    <r>
      <rPr>
        <b/>
        <sz val="11"/>
        <color theme="1"/>
        <rFont val="Arial"/>
      </rPr>
      <t xml:space="preserve">Unit (Metric) 
</t>
    </r>
    <r>
      <rPr>
        <i/>
        <sz val="11"/>
        <color rgb="FF666666"/>
        <rFont val="Arial"/>
      </rPr>
      <t>Examples: invested value, oustanding loan amount, etc.</t>
    </r>
  </si>
  <si>
    <t>Sector
(optional)</t>
  </si>
  <si>
    <t>Asset class(es)</t>
  </si>
  <si>
    <t>Portfolio temperature scope in Base year (KPI)</t>
  </si>
  <si>
    <r>
      <rPr>
        <b/>
        <sz val="11"/>
        <color theme="1"/>
        <rFont val="Arial"/>
      </rPr>
      <t xml:space="preserve">Portfolio temperature score in most recent year </t>
    </r>
    <r>
      <rPr>
        <i/>
        <sz val="11"/>
        <color rgb="FF666666"/>
        <rFont val="Arial"/>
      </rPr>
      <t>optional</t>
    </r>
  </si>
  <si>
    <t>Portfolio temperature score in the target year (target ambition)</t>
  </si>
  <si>
    <t>Target minimum ambition</t>
  </si>
  <si>
    <t>Target ambition check</t>
  </si>
  <si>
    <t>PR1</t>
  </si>
  <si>
    <t>PR2</t>
  </si>
  <si>
    <t>PR3</t>
  </si>
  <si>
    <t>PR4</t>
  </si>
  <si>
    <t>PR5</t>
  </si>
  <si>
    <t>PR6</t>
  </si>
  <si>
    <t>PR7</t>
  </si>
  <si>
    <t>PR8</t>
  </si>
  <si>
    <t>PR8 (if more rows are needed add more rows and copy the table with format and formulas)</t>
  </si>
  <si>
    <t>6.2 General questions</t>
  </si>
  <si>
    <t>6.2.1.</t>
  </si>
  <si>
    <t>Data provider and tool used</t>
  </si>
  <si>
    <t xml:space="preserve">As per FI-C17.3  Methodology: FIs shall calculate company-specific temperature scores and portfolio temperature alignment levels according to the published
temperature rating methodology used by the SBTi. Temperature scores may be calculated using the SBTi open-source tool or other third-party
temperature scores produced according to this method.
</t>
  </si>
  <si>
    <t>6.2.2.</t>
  </si>
  <si>
    <t xml:space="preserve">If "ready made" temperature scores from data providers were used, please provide a link to public documentation stating the data provider's application of the CDP/WWF temperature rating methodology. </t>
  </si>
  <si>
    <t>6.2.3.</t>
  </si>
  <si>
    <t>Published IPCC 1.5°C scenario data used</t>
  </si>
  <si>
    <t>As per CAI for FI V2 17.3.3 and FI-C17.3 Ambition: FIs shall align their portfolio scope 1 and 2 temperature scores with a minimum 1.5°C scenario and in addition align their portfolio
scope 1, 2 and 3 temperature scores with a minimum well-below-2°C scenario by 2040.</t>
  </si>
  <si>
    <t>6.2.4.</t>
  </si>
  <si>
    <t>% of portfolio GHG emissions and/or portfolio value that is covered by public targets</t>
  </si>
  <si>
    <t>6.2.5.</t>
  </si>
  <si>
    <t>% of portfolio GHG emissions and/or portfolio value that is assessed using default scores in the reporting year</t>
  </si>
  <si>
    <t>6.2.6.</t>
  </si>
  <si>
    <t xml:space="preserve">Do any of the above targets cover Private Equity? </t>
  </si>
  <si>
    <t>6.2.7.</t>
  </si>
  <si>
    <t>If yes, does this target cover all Private Equity or only Required Private Equity as per Table 6.1 of the PE Guidance?</t>
  </si>
  <si>
    <t>6.2.8.</t>
  </si>
  <si>
    <t>Please specify the target ID(s) covering Private Equity</t>
  </si>
  <si>
    <t>Proposed target Language</t>
  </si>
  <si>
    <t>Target language template</t>
  </si>
  <si>
    <t>Additional guidance</t>
  </si>
  <si>
    <t>FI A commits to align its scope 1 + 2 portfolio temperature score by [unit] within the {[XX] sector of its} [asset class] portfolio from [X.XX]°C in [base year] to [X.XX]°C by [target year].
FI A commits to align its scope 1 + 2 + 3 portfolio temperature score by [unit] within the{[XX] sector of its}  [asset class] portfolio from [X.XX]°C in [base year] to [X.XX]°C by [target year].</t>
  </si>
  <si>
    <t xml:space="preserve">"Eligible" is only needed for private equity targets when set only on required private equity investments. </t>
  </si>
  <si>
    <t>PR9</t>
  </si>
  <si>
    <t>PR10 (add more rows if needed)</t>
  </si>
  <si>
    <t>Submitted targets: Portfolio Coverage method</t>
  </si>
  <si>
    <t>Portfolio targets: Portfolio Coverage Approach</t>
  </si>
  <si>
    <r>
      <rPr>
        <b/>
        <sz val="11"/>
        <color theme="1"/>
        <rFont val="Arial"/>
      </rPr>
      <t xml:space="preserve">Aggregation method
</t>
    </r>
    <r>
      <rPr>
        <i/>
        <sz val="11"/>
        <color theme="1"/>
        <rFont val="Arial"/>
      </rPr>
      <t xml:space="preserve">Check definitions on SBTi FINT Explanatory Document version 2.0
</t>
    </r>
  </si>
  <si>
    <r>
      <rPr>
        <b/>
        <sz val="11"/>
        <color theme="1"/>
        <rFont val="Arial"/>
      </rPr>
      <t xml:space="preserve">Unit (Metric) 
</t>
    </r>
    <r>
      <rPr>
        <i/>
        <sz val="11"/>
        <color rgb="FF666666"/>
        <rFont val="Arial"/>
      </rPr>
      <t>Examples: invested value, oustanding loan amount, etc.</t>
    </r>
  </si>
  <si>
    <t>Portfolio coverage in the Base year (%) (KPI)</t>
  </si>
  <si>
    <r>
      <rPr>
        <b/>
        <sz val="11"/>
        <color theme="1"/>
        <rFont val="Arial"/>
      </rPr>
      <t xml:space="preserve">Portfolio coverage in the Most recent year (%) </t>
    </r>
    <r>
      <rPr>
        <i/>
        <sz val="11"/>
        <color rgb="FF666666"/>
        <rFont val="Arial"/>
      </rPr>
      <t>optional</t>
    </r>
  </si>
  <si>
    <t>Portfolio coverage in the Target year (%) (Target ambition)</t>
  </si>
  <si>
    <t>Minimum target ambition</t>
  </si>
  <si>
    <t>PC3</t>
  </si>
  <si>
    <t>PC4</t>
  </si>
  <si>
    <t>PC5</t>
  </si>
  <si>
    <t>PC6</t>
  </si>
  <si>
    <t>PC7</t>
  </si>
  <si>
    <t>PC8</t>
  </si>
  <si>
    <t>PC9</t>
  </si>
  <si>
    <t>PC10</t>
  </si>
  <si>
    <t>6.3 General questions</t>
  </si>
  <si>
    <t>6.3.1.</t>
  </si>
  <si>
    <t xml:space="preserve">Do any of the above targets cover private equity? </t>
  </si>
  <si>
    <t>6.3.2.</t>
  </si>
  <si>
    <t>6.3.3.</t>
  </si>
  <si>
    <t>Please specify the target ID(s)</t>
  </si>
  <si>
    <t>FI A commits to [XX]% of its [eligible] [asset class] portfolio by [unit] setting SBTi validated targets by [target year] from a [20xx] base year.</t>
  </si>
  <si>
    <t>"Eligible" is only needed for private equity targets when set only on required private equity investments, i.e. the target does not cover optional private equity investements.</t>
  </si>
  <si>
    <t>PC10 (add more rows if needed)</t>
  </si>
  <si>
    <t>Submitted targets: Fossil Fuel Finance Targets</t>
  </si>
  <si>
    <t>6.4.1.1</t>
  </si>
  <si>
    <t>A. What is the scope of coal projects covered by your Disclose and Phaseout targets?</t>
  </si>
  <si>
    <t>See Table 2 of the Financial Institutions' Near-Term Criteria Version 2.0 for required definitions.</t>
  </si>
  <si>
    <t>B. What is the scope of coal projects covered by your Halt target?</t>
  </si>
  <si>
    <t>C. What is the scope of coal projects covered by your Transition target?</t>
  </si>
  <si>
    <t>D. If 'Other' is selected for any of the above three rows, what is the scope of coal projects covered by your Disclose, Halt, Transition and Phaseout targets?</t>
  </si>
  <si>
    <t>E. Does the scope of coal projects covered by your Disclose, Halt, Transition and Phaseout targets align with the requirements in (i.e., include everything that is required by) Table 2 of the Financial Institutions' Near-Term Criteria Version 2.0?</t>
  </si>
  <si>
    <t>6.4.1.2</t>
  </si>
  <si>
    <t>A. What is the scope of coal companies covered by your Disclose and Phaseout targets?</t>
  </si>
  <si>
    <t>B. What is the scope of coal companies covered by your Halt target?</t>
  </si>
  <si>
    <t>C. What is the scope of coal companies covered by your Transition target?</t>
  </si>
  <si>
    <t>D. If 'Other' is selected for any of the above three rows, what is the scope of coal companies covered by your Disclose, Halt, Transition and Phaseout targets?</t>
  </si>
  <si>
    <t>E. Does the scope of coal companies covered by your Disclose, Halt, Transition and Phaseout targets align with the requirements in (i.e., include everything that is required by) Table 2 of the Financial Institutions' Near-Term Criteria Version 2.0?</t>
  </si>
  <si>
    <t>6.4.1.3</t>
  </si>
  <si>
    <t>A. Which industry classification system is being used to define activities in the coal value chain?</t>
  </si>
  <si>
    <t>When using a revenue threshold, the FI must disclose how the projects and/or companies were determined to be in-scope of the coal value chain, by providing industry codes from an industry classification system such as the North American Industry Classification System (NAICS), Global Industry Classification Standard (GICS), Standard Industrial Classification (SIC) or Nomenclature of Economic Activities (NACE), and other relevant information for activities without a specific industry code.
This must include at least exploration, extraction and the development or expansion of mines for all thermal coal grades as well as power plants (that use coal). The SBTi also recommends including all metallurgical coal grades and other segments of the value chain, such as mining services; any dedicated transport and logistics; processing; storage; trading; and any services dedicated to supporting the coal value chain (e.g., operations and maintenance; engineering, procurement and construction).</t>
  </si>
  <si>
    <t>B. Which industry codes are being used to define activities in the coal value chain? If 'Other classification system' is selected above, which classification system is being used?</t>
  </si>
  <si>
    <t xml:space="preserve">Please provide the industry code used for the revenue threshold. Please also provide the classification system if not available above. </t>
  </si>
  <si>
    <t>C. For any activities without a specific industry code that will be included in the coal value chain definition, please provide other relevant information to define them.</t>
  </si>
  <si>
    <t>Please provide any other relevant information for activities without a specific industry code.</t>
  </si>
  <si>
    <t>6.4.2.1</t>
  </si>
  <si>
    <t>A. What is the scope of oil and gas projects covered by your Disclose and Phaseout targets?</t>
  </si>
  <si>
    <t>B. What is the scope of oil and gas projects covered by your Halt target?</t>
  </si>
  <si>
    <t>C. What is the scope of oil and gas projects covered by your Transition target?</t>
  </si>
  <si>
    <t>D. If 'Other' is selected for any of the above three rows, what is the scope of oil and gas projects covered by your Disclose, Halt, Transition and Phaseout targets?</t>
  </si>
  <si>
    <t>E. Does the scope of oil and gas projects covered by your Disclose, Halt, Transition and Phaseout targets align with the requirements in (i.e., include everything that is required by) Table 2 of the Financial Institutions' Near-Term Criteria Version 2.0?</t>
  </si>
  <si>
    <t>6.4.2.2</t>
  </si>
  <si>
    <t>A. What is the scope of oil and gas companies covered by your Disclose target?</t>
  </si>
  <si>
    <t>B. What is the scope of oil and gas companies covered by your Halt target?</t>
  </si>
  <si>
    <t>C. What is the scope of oil and gas companies covered by your Transition target?</t>
  </si>
  <si>
    <t>D. If 'Other' is selected for any of the above three rows, what is the scope of oil and gas companies covered by your Disclose, Halt, Transition and Phaseout targets?</t>
  </si>
  <si>
    <t>E. Does the scope of oil and gas companies covered by your Disclose, Halt, Transition and Phaseout targets align with the requirements in (i.e., include everything that is required by) Table 2 of the Financial Institutions' Near-Term Criteria Version 2.0?</t>
  </si>
  <si>
    <t>6.4.2.3</t>
  </si>
  <si>
    <t>A. Which industry classification system is being used to define activities in the oil and gas value chain?</t>
  </si>
  <si>
    <t>Per FI-C17.4, when using a revenue threshold, the FI must disclose how the projects and/or companies were determined to be in-scope of the oil and gas value chain, by providing industry codes from an industry classification system such as NAICS, GICS, SIC or NACE and other relevant information for activities without a specific industry code.
This must include at least the exploration, extraction, and development or expansion of fields. The SBTi also recommends including other segments of the value chain, such as transportation and distribution infrastructure, terminals, storage, liquified natural gas, liquified petroleum gas, gas to liquids, refining, transportation of products, trading, marketing and retailing.</t>
  </si>
  <si>
    <t>B. Which industry codes are being used to define activities in the oil and gas value chain? If 'Other classification system' is selected above, which classification system is being used?</t>
  </si>
  <si>
    <t>C. For any activities without a specific industry code that will be included in the oil and gas value chain definition, please provide other relevant information to define them.</t>
  </si>
  <si>
    <t>6.4.3.1</t>
  </si>
  <si>
    <t>Has your financial institution committed, via a publicly available policy published prior to submission of its science-based target, to publicly disclose at least the following information (per 6.4.3.2 and 6.4.3.3) on an annual basis?</t>
  </si>
  <si>
    <t>Per FI-C17.4, FIs shall disclose the following datapoints annually at a fixed point in time (e.g., the last day of the FI’s fiscal year), beginning in the year of target submission.
FIs may provide the above data points in further granularity (e.g., by upstream, midstream and downstream segments of the value chain). The SBTi recommends that data points be measured on a time-weighted average basis and disclosed along with the calculation methodology used. FIs should also disclose methane emissions attributed to their financial activities in the fossil fuel sector as well as financing for the permanent decommissioning of fossil fuel production activities and capacity separately.</t>
  </si>
  <si>
    <t>6.4.3.2</t>
  </si>
  <si>
    <t>A. Has your financial institution committed to disclose financial metrics for the FI's financial activities related to projects and companies in the (i) coal sector and (ii) oil and gas sectors?</t>
  </si>
  <si>
    <t>Financial metric(s) (e.g., dollar amount of loans, investments and assets under management; debt and equity underwriting volume; insurance underwriting premiums) for all of the FI’s Required Activities, Optional Activities, and Out-of-Scope Activities (per Table 1) related to projects and companies (as defined in Table 2) in the (i) coal sector separately and (ii) oil and gas sectors together or separately.</t>
  </si>
  <si>
    <t>B. Which financial metrics are being disclosed?</t>
  </si>
  <si>
    <t>C. If financial metrics are disclosed, please provide the data here (and/or link to publicly available information) for the year of target submission.</t>
  </si>
  <si>
    <t>D. Does the financial metric disclosure cover all Required, Optional, and Out-of-Scope Activites (per Table 1 of the Financial Institutions' Near-Term Criteria Version 2.0) related to the fossil fuel sector that your financial institution is involved in?</t>
  </si>
  <si>
    <t>6.4.3.3</t>
  </si>
  <si>
    <t>A. Has your financial institution committed to disclose the total absolute GHG emissions (scopes 1, 2 and 3) attributed to the FI’s Required and Optional Activities related to projects and companies in the (i) coal sector and (ii) oil and gas sectors?</t>
  </si>
  <si>
    <t>Total absolute GHG emissions (scopes 1, 2 and 3 in aggregate or separately), i.e., all relevant GHGs (including methane), attributed to the FI’s Required Activities and Optional Activities (per Table 1) related to projects and companies (as defined in Table 2) in the (i) coal sector separately and (ii) oil and gas sectors together or separately.</t>
  </si>
  <si>
    <t>B. If total absolute GHG emissions are disclosed, please provide the data here (and/or link to publicly available information) for the year of target submission.</t>
  </si>
  <si>
    <t>C. Does the emissions disclosure cover all Required and Optional Activites (per Table 1 of the Financial Institutions' Near-Term Criteria Version 2.0) related to the fossil fuel sector that your financial institution is involved in?</t>
  </si>
  <si>
    <t>6.4.4.1</t>
  </si>
  <si>
    <t>Has your financial institution committed, via a publicly available policy published prior to submission of its science-based target, to the immediate cessation of the following activities:</t>
  </si>
  <si>
    <t>FIs shall commit, via a publicly available policy published prior to submission of the FI’s science-based target, to the immediate cessation (upon the publication of the policy) of all new financial activities related to the projects and companies below, with the exception of new financial activities dedicated to the permanent decommissioning of production activities and capacity.
Specifically, FIs may not provide the following:
- For the below projects and companies that the FI isn’t already involved with:
Any Required, Optional, or Out-of-Scope Activities (per Table 1), except for the AIWM asset class where only discretionary mandates may not be provided.
- For projects and companies that the FI is already involved with:
Any new/additional Required, Optional, or Out-of-Scope Activities (per Table 1), except for the AIWM asset class where only discretionary mandates may not be provided.</t>
  </si>
  <si>
    <t>A. All new financial activities (as defined in FI.C17.4)  to projects and companies involved in new coal mines, extensions/expansions of coal mines, or new unabated coal-fired power plants, with the exception of new financial activities dedicated to the permanent decommissioning of production activities and capacity.</t>
  </si>
  <si>
    <t>The applicability of abatement for the purpose of the halt of financial activities to new unabated coal-fired power plants is considered to be at least a 90% reduction of scope 1 and 2 emissions from the associated coal assets of the holding company or project. For carbon capture to be considered part of the 90%, it (i) must be utilized for mitigation products that have century-scale (or greater) lifetimes (i.e., geological carbon capture and storage) and (ii) must not support enhanced oil recovery or any other processes that enable continued fossil fuel extraction and production development.</t>
  </si>
  <si>
    <t>B. All new financial activities (as defined in FI.C17.4) to new long-lead time upstream oil and gas projects and midstream infrastructure dedicated to new long-lead time upstream oil and gas projects, with the exception of new financial activities dedicated to the permanent decommissioning of production activities and capacity.</t>
  </si>
  <si>
    <t>For target validation purposes, five years (from the date of target submission) will be used as the threshold to define long-lead time.</t>
  </si>
  <si>
    <t>C. All new financial activities (as defined in FI.C17.4) to (i) oil and gas companies involved in the above oil and gas activities, or (ii) new financial activities, which the FI provides to companies of any type that are dedicated to new long-lead time upstream oil and gas activities and midstream infrastructure dedicated to new long-lead time upstream oil and gas activities.</t>
  </si>
  <si>
    <t>D. If yes for any of the 3 rows above, please provide a link to the policy.</t>
  </si>
  <si>
    <t>6.4.5.1</t>
  </si>
  <si>
    <t>A. Has your financial institution set a target(s) reducing absolute GHG emissions attributed to its Required Activities, as well as Optional Activities outside of AIWM, that are related to projects and companies in the upstream segment of the oil and gas value chain?</t>
  </si>
  <si>
    <t>Per FI-C17.4, FIs may set one aggregated target or multiple targets (e.g., one each for upstream oil and upstream gas) as long as the aggregated amount of absolute emissions reductions is, at a minimum, consistent with the cross-sector pathway. The cross-sector absolute reduction method requires absolute emissions reductions at or above a fixed annual rate (currently defined as 4.2% linear annual reduction between the base year and target year plus an adjustment for base years later than 2020), with sufficient forward-looking ambition. The SBTi strongly recommends that FIs set targets that go beyond the minimum ambition required by the cross-sector pathway. FIs may communicate their absolute targets in financial exposure terms, but the SBTi will assess the target against the absolute emissions pathway described above. In addition, the SBTi recommends that FIs set separate target(s) to specifically reduce absolute methane emissions from their fossil fuel portfolios.
Fossil Fuel Finance transition targets must cover a minimum of five years and a maximum of 10 years from the date the targets are submitted to the SBTi for an official validation. The same base year shall be used for all Fossil Fuel Finance transition targets, and the SBTi recommends choosing the most recent year as the base year. 
The scope 1, 2 and 3 (including upstream and downstream) emissions attributed to the FIs’ Required Activities, as well as Optional Activities (per Table 1) outside of AIWM (i.e., only discretionary mandates in AIWM are required under these criteria), from these projects and companies shall be covered by the targets. Coverage of all relevant GHGs, including methane, is required.</t>
  </si>
  <si>
    <t>B. If yes for 6.4.5.1.A, does the target meet or exceed the minimum ambition level required?</t>
  </si>
  <si>
    <t>C. If yes for 6.4.5.1.B, please provide the target information or a link to the target information. 
If no, please explain why not?</t>
  </si>
  <si>
    <t>6.4.6.1</t>
  </si>
  <si>
    <t>A. Has your financial institution set a target(s) reducing absolute GHG emissions attributed to its Required Activities, as well as Optional Activities outside of AIWM, that are related to coal projects and companies?</t>
  </si>
  <si>
    <t>Per FI-C17.4, FIs shall also set target(s) for reducing absolute GHG emissions attributed to their Required Activities, as well as Optional Activities (per Table 1) outside of AIWM (i.e., only discretionary mandates in AIWM are required under these criteria) that are related to coal projects and coal companies (as defined in Table 2, such that activities in the power generation sector that shall be covered separately by a Power Generation SDA target according to the requirements outlined in Table 1) in line with the phaseout time frame required further below, if the year of full phaseout is more than five years from the year of target submission.
For example, an FI submitting targets in 2024 with a 2028 coal phaseout would not need to set a Transition target while an FI submitting targets in 2024 with a 2022 base year and 2040 phaseout year would need to reduce its coal-related GHG emissions by 5.56% per year [(100%) / (2040 – 2022)] and reach at least a 44.5% [(2030 – 2022) x 5.56%]) reduction by 2030.
Fossil Fuel Finance transition targets must cover a minimum of five years and a maximum of 10 years from the date the targets are submitted to the SBTi for an official validation. The same base year shall be used for all Fossil Fuel Finance transition targets, and the SBTi recommends choosing the most recent year as the base year.
The scope 1, 2 and 3 (including upstream and downstream) emissions attributed to the FIs’ Required Activities, as well as Optional Activities (per Table 1) outside of AIWM (i.e., only discretionary mandates in AIWM are required under these criteria), from these projects and companies shall be covered by the targets. Coverage of all relevant GHGs, including methane, is required.</t>
  </si>
  <si>
    <t>B. If yes for 6.4.6.1.A, does the target meet or exceed the minimum ambition level required?</t>
  </si>
  <si>
    <t>C. If yes for 6.4.6.1.B, please provide the target information or a link to the target information.
If no, please explain why not?</t>
  </si>
  <si>
    <t>6.4.7.1</t>
  </si>
  <si>
    <t>A. Has your financial institution committed, via a publicly available policy published prior to submission of its science-based target, to phasing out its Required Activities as well as Optional and Out-of-Scope Activities outside of AIWM to all coal projects and coal companies, with the exception of new financial activities dedicated to the permanent decommissioning of production activities and capacity?</t>
  </si>
  <si>
    <t>Per FI-C17.4, FIs shall commit, via a publicly available policy published prior to the submission of their science-based target, to phasing out their Required Activities, Optional Activities outside of AIWM and Out-of-Scope Activities (per Table 1) outside of AIWM (i.e., only discretionary mandates in AIWM are required under these criteria) that are related to coal projects and coal companies (as defined in Table 2) in line with a full phaseout by the end of 2030 for projects and companies operating in OECD (Organization for Economic Co-operation and Development) countries and by the end of 2040 globally, with the exception of new financial activities dedicated to the permanent decommissioning of production activities and capacity. FIs should encourage the coal projects and companies they support to adopt managed phaseout plans well in advance of phaseout, with facility-by-facility closure dates that include just transition and re-training plans for workers.</t>
  </si>
  <si>
    <t>B. Is the commitment in line with a full phaseout by the end of 2030 for projects and companies operating in OECD countries and by the end of 2040 globally, with the exception of new financial activities dedicated to the permanent decommissioning of production activities and capacity?</t>
  </si>
  <si>
    <t>C. If yes for any of the two rows above, please provide a link to the publicly available policy.</t>
  </si>
  <si>
    <t>Fossil Fuel Finance targets</t>
  </si>
  <si>
    <t>FF1</t>
  </si>
  <si>
    <t>Disclosure</t>
  </si>
  <si>
    <t>Cease expansion</t>
  </si>
  <si>
    <t>Absolute</t>
  </si>
  <si>
    <t xml:space="preserve">Attach SBTi tool complete with base and most recent year data to confirm minimum ambition. </t>
  </si>
  <si>
    <t>Phase out</t>
  </si>
  <si>
    <t>FI A commits to publicly disclose on an annual basis all of its financial activities by [financial metric(s)] as well as the GHG emissions attributed to its [loans, investments and/or assets under management] that are related to projects and companies in the [coal, oil and/or gas] sectors separately.</t>
  </si>
  <si>
    <t>FI A commits to immediately end all new financial activities related to (i) projects and companies involved in new coal mines, extensions or expansion of coal mines or new unabated coal-fired power plants; and (ii) new long-lead time upstream oil and gas projects and midstream infrastructure dedicated to new long-lead time upstream oil and gas projects; and (iii) [(companies engaged in such projects) and/or (including those provided to companies that are dedicated to such oil and gas activities)].</t>
  </si>
  <si>
    <t xml:space="preserve">FI A commits to reduce GHG emissions from the [coal, oil and/or gas] sector[s] within its [corporate loan, investment and/or asset management] portfolio [XX]% by [target year] from a [20xx] base year. </t>
  </si>
  <si>
    <t>FI A commits to phase out all financial activities to all [non-decommissioning] coal projects and coal companies by [target year].</t>
  </si>
  <si>
    <t>* FIs shall disclose the definitions used to define coal and oil &amp; gas projects, companies and value chain.</t>
  </si>
  <si>
    <t xml:space="preserve">Scope 3 Portfolio Targets - Headline Target </t>
  </si>
  <si>
    <t>Do you accept the target language above?</t>
  </si>
  <si>
    <t>If you need to make a correction to the target language above, please insert it in the row below</t>
  </si>
  <si>
    <t>[FI name]’s portfolio targets cover [XX]% of its total investment and lending by [unit] as of [base year].  As of [(“that year”) or (year)], required activities made up [XX]% of [FI name]’s total investment and lending by [unit], while optional activities made up [XX]% and out-of-scope activities made up [XX]%.</t>
  </si>
  <si>
    <t xml:space="preserve">Please confirm if you are a Bank </t>
  </si>
  <si>
    <t>Please confirm the % of third party asset management activities</t>
  </si>
  <si>
    <t>Banks shall include the footnote presented below after the headline target, please confirm you agree to include it and modify as required in the space below.</t>
  </si>
  <si>
    <t>These targets and coverage % [do not] include third-party asset management activities. Third-party asset management activities made up X% of total investment, lending and
asset management activities by [metric (e.g., loan value and assets under management)].</t>
  </si>
  <si>
    <t>Per FI-C19 – Implementation Reporting: At the time of target submission, the FI shall submit a brief summary of how it intends to meet its scope 3 portfolio targets in conformity with the template provided in the SBTi target submission form for FIs. This disclosure is intended to create transparency. The summary shall focus on future actions, rather than past achievements. The content of the summary will not be used as a basis for validation of targets. At the time of target announcement, the summary shall be made public.
Financial institutions will have opportunities to review the summary language before SBTi publishes it on the website. 
The FI will use third-person in the summary and only refer to targets submitted. No reference to previous achievements or shall be included in the planned actions and strategy.</t>
  </si>
  <si>
    <t>Please indicate if the base year start and end date aligns with your financial institution reporting range.</t>
  </si>
  <si>
    <t>Example subsidiary</t>
  </si>
  <si>
    <r>
      <t xml:space="preserve">Absolute emissions in the base year, tCO2e
</t>
    </r>
    <r>
      <rPr>
        <sz val="11"/>
        <color rgb="FF666666"/>
        <rFont val="Arial"/>
      </rPr>
      <t>If non applicable please type "NA" and provide a justification on the next column</t>
    </r>
  </si>
  <si>
    <r>
      <t xml:space="preserve">Absolute emissions in the most recent year, tCO2e
</t>
    </r>
    <r>
      <rPr>
        <sz val="11"/>
        <color rgb="FF666666"/>
        <rFont val="Arial"/>
      </rPr>
      <t>If non applicable please type "NA" and provide a justification on the next column</t>
    </r>
  </si>
  <si>
    <t>Investment via fund of funds</t>
  </si>
  <si>
    <t>Other project finance (e.g. infrastructure projects/assets)</t>
  </si>
  <si>
    <t>Supranational, sovereign, sub-sovereign (including municipal), government, and government agency loans</t>
  </si>
  <si>
    <t>REITs and real estate companies (listed)</t>
  </si>
  <si>
    <t>REITs and real estate companies (private)</t>
  </si>
  <si>
    <t>Execution-only mandates (brokerage services)</t>
  </si>
  <si>
    <t>Electricity generation  (listed and private companies)</t>
  </si>
  <si>
    <t>Property, plant and equipment (covered by s1+2  and/or s3c1-14 targets)</t>
  </si>
  <si>
    <r>
      <t xml:space="preserve">Reconciliation check </t>
    </r>
    <r>
      <rPr>
        <i/>
        <sz val="11"/>
        <color theme="1"/>
        <rFont val="Arial"/>
        <family val="2"/>
      </rPr>
      <t>(please see CAI 15.2)</t>
    </r>
  </si>
  <si>
    <t>Level of ambition for scope 3 emissions reductions targets: At a minimum, near-term scope 3 targets (covering total required scope 3 emissions or individual scope 3 categories) shall be aligned with methods consistent with the level of decarbonization required to keep global temperature increase well-below 2°C compared to pre-industrial temperatures.
Please explain how the physical intensity metric was selected and justify why the selected metric is reflective of emissions within the target boundary.</t>
  </si>
  <si>
    <t>For instance, if the first target is an absolute target and covers 100% of scope 1 and 2, enter:
"ABS1" in the row of "Target ID" and "100%" in same column, row "Scope1" and row "Scope 2".
And if the second target is an engagement target and only covers 50% of scope 3 category 1, enter: 
"SE1"  the row of "Target ID"  and "50%" in the same column, row "1. Purchased goods and services".</t>
  </si>
  <si>
    <r>
      <t>Scope 3 categories</t>
    </r>
    <r>
      <rPr>
        <sz val="11"/>
        <color theme="1"/>
        <rFont val="Arial"/>
        <family val="2"/>
      </rPr>
      <t xml:space="preserve"> (if applicable)</t>
    </r>
  </si>
  <si>
    <t>Target language templates</t>
  </si>
  <si>
    <t>Alternatively, new financial activities (as defined for Halt), which the FI provides to companies of any type (including financing with known use of proceeds, underwriting of securities with known use of proceeds, insurance underwriting), that are dedicated to new long-lead time upstream oil and gas activities and midstream infrastructure dedicated to new long-lead time upstream oil and gas activities must be covered under the Halt target. Meanwhile, all other Required Activities, as well as Optional Activities (per Table 1) outside of AIWM (i.e., only discretionary mandates in AIWM are required under these criteria) that are related to oil and gas companies (as defined in Table 2 for Transition) must be covered under the Transition target below.</t>
  </si>
  <si>
    <t>Enter the number in the selected metric.</t>
  </si>
  <si>
    <t>Please refer to Table 2 in the Financial Institutions Near-Term Criteria Version 2.0 for headline target language template</t>
  </si>
  <si>
    <t>Please indicate if you're bank.</t>
  </si>
  <si>
    <t>7.1.</t>
  </si>
  <si>
    <t>7.2.</t>
  </si>
  <si>
    <t>7.3.</t>
  </si>
  <si>
    <t>7.4.</t>
  </si>
  <si>
    <t xml:space="preserve">[Financial Institution Name] will implement the following strategy and actions to achieve its targets: 
[Financial Institution Name] selected these actions because [add reasons]. 
</t>
  </si>
  <si>
    <t>Summary of actions</t>
  </si>
  <si>
    <t>Scope 3 Headline target language and Summary of actions</t>
  </si>
  <si>
    <t xml:space="preserve">It is important that the activity unit is representative of the financial institution’s overall activities or the relevant category the intensity target covers. For instance, an intensity target for per ton of raw material sourced could be considered representative for an apparel financial institution’s target on Scope 3 Category 1 “Purchased goods and Services”. Please refer section 3.1 in the Target Validation Protocol.
Please provide an explanation for how you projected the growth in the activity unit and if it is on a linear basis, compounded basis or year-on-year basis. 
</t>
  </si>
  <si>
    <t>For Scope 3 category 1-14, please provide further details on your activity metrics and projections, detailing why these are appropriate for your financial institution's target setting.</t>
  </si>
  <si>
    <t>Guidance for intensity target(s) only:
 Level of Ambition: At a minimum, scope 1 and scope 2 absolute emissions reduction targets will be consistent with the level of decarbonization required to keep global temperature increase to 1.5°C compared to preindustrial temperatures. Both the target timeframe ambition (base year to target year) and the forward-looking ambition (most recent year to target year) must meet this ambition criterion. Intensity targets for scope 1 and scope 2 emissions are only eligible when they are modeled using an approved 1.5°C sector pathway applicable to financial institution’ business activities (e.g., scope 2 target using the Power Generation Sectoral Decarbonization Approach pathway).
Level of ambition for scope 3 emissions reductions targets: At a minimum, near-term scope 3 targets (covering total required scope 3 emissions or individual scope 3 categories) shall be aligned with methods consistent with the level of decarbonization required to keep global temperature increase well-below 2°C compared to pre-industrial temperatures.</t>
  </si>
  <si>
    <t xml:space="preserve">Fossil fuel (listed and private companies) </t>
  </si>
  <si>
    <t>The SBTi will only approve targets that comply with the language templates and guidance. Following the guidelines on the target wording will speed-up the validation process and reduce the number of queries needed. Please closely adhere to the following target language template in Table 2 of the Criteria document and only enter text where there are input fields. 
General guidelines:
●        The wording must be as concise and clear as possible. 
●        The SBTi recommends that financial institution publish targets with percentage emissions reductions expressed with two significant figures.
●        Only targets that have been assessed and approved by the SBTi can be included in the target wording.  Target wordings shall not include, for example, measures the financial institution will implement to achieve the percent reduction or strategies to implement an engagement target.
●        All target wordings must reference the base and target years in the following way:  "by [target year] from a [base year] base year."
●        If the financial institution has emissions from bioenergy and/or removals from biogenic sources, the wording must include an asterisk that says "* The target boundary includes biogenic land-related emissions and removals from bioenergy feedstocks."
●        The targets may be preceded by a brief description of the financial institution’s sector. For example, “Multinational [country name] [sector] financial institution [financial institution name] commits to….”
●        The wording shall not specify regional, or country specifications related to the boundary coverage. For example, “covering only US operations”.</t>
  </si>
  <si>
    <t xml:space="preserve">The SBTi will only approve targets that comply with the language templates and guidance. Following the guidelines on the target wording will speed-up the validation process and reduce the number of queries needed. Please closely adhere to the following target language template in Table 2 of the Criteria document and only enter text where there are input fields. 
General guidelines:
●        The wording must be as concise and clear as possible. 
●        The SBTi recommends that financial institution publish targets with percentage emissions reductions expressed with two significant figures.
●        Only targets that have been assessed and approved by the SBTi can be included in the target wording.  Target wordings shall not include, for example, measures the financial institution will implement to achieve the percent reduction or strategies to implement an engagement target.
●        All target wordings must reference the base and target years in the following way:  "by [target year] from a [base year] base year."
●        If the financial institution has emissions from bioenergy and/or removals from biogenic sources, the wording must include an asterisk that says "* The target boundary includes biogenic land-related emissions and removals from bioenergy feedstocks."
●        The targets may be preceded by a brief description of the financial institution’s sector. For example, “Multinational [country name] [sector] financial institution [financial institution name] commits to….”
●        The wording shall not specify regional, or country specifications related to the boundary coverage. For example, “covering only US operations”. </t>
  </si>
  <si>
    <t>The SBTi will only approve targets that comply with the language templates and guidance. Following the guidelines on the target wording will speed-up the validation process and reduce the number of queries needed. Please closely adhere to the following target language template in Table 2 of the Criteria document and only enter text where there are input fields. 
General guidelines:
●        The wording must be as concise and clear as possible. 
●        The SBTi recommends that financial institution publish targets with percentage emissions reductions expressed with two significant figures.
●        Only targets that have been assessed and approved by the SBTi can be included in the target wording.  Target wordings shall not include, for example, measures the financial institution will implement to achieve the percent reduction or strategies to implement a GHG intensity reduction target.
●        All target wordings must reference the base and target years in the following way:  "by [target year] from a [base year] base year."
●        If the financial institution has emissions from bioenergy and/or removals from biogenic sources, the wording must include an asterisk that says "* The target boundary includes biogenic land-related emissions and removals from bioenergy feedstocks."
●        The targets may be preceded by a brief description of the financial institution’s sector. For example, “Multinational [country name] [sector] financial institution [financial institution name] commits to….”
●        The wording shall not specify regional, or country specifications related to the boundary coverage. For example, “covering only US operations”.
●        Please visit the sector homepage to review whether your sector has any target wording guidance for activity specific target wording templates and best practices.
Guidelines for intensity-based emission reduction targets:
●        The wording must refer to "GHG emissions" whenever targets cover all relevant GHGs, instead of only CO2 or another term.
●        For all intensity targets the wording must specify any units used.</t>
  </si>
  <si>
    <t>SDA pathway in the SBTi SDA tool (power, residential buildings, etc.)</t>
  </si>
  <si>
    <r>
      <t xml:space="preserve">Guidance for SDA intensity targets:
●        </t>
    </r>
    <r>
      <rPr>
        <b/>
        <i/>
        <sz val="10"/>
        <color theme="1"/>
        <rFont val="Arial"/>
        <family val="2"/>
      </rPr>
      <t>Target ID</t>
    </r>
    <r>
      <rPr>
        <i/>
        <sz val="10"/>
        <color theme="1"/>
        <rFont val="Arial"/>
        <family val="2"/>
      </rPr>
      <t xml:space="preserve">: “INT” for intensity  targets.  For example, if you have three intensity targets,  your targets’ IDs should be: INT1, INT2 and INT3. 
●        </t>
    </r>
    <r>
      <rPr>
        <b/>
        <i/>
        <sz val="10"/>
        <color theme="1"/>
        <rFont val="Arial"/>
        <family val="2"/>
      </rPr>
      <t>Base year</t>
    </r>
    <r>
      <rPr>
        <i/>
        <sz val="10"/>
        <color theme="1"/>
        <rFont val="Arial"/>
        <family val="2"/>
      </rPr>
      <t xml:space="preserve">: Indicate the base year for the target. The SBTi recommends choosing the most recent year for which complete data are available as the target base year.The SBTi recommends choosing the most recent year for which complete data are available as the target base year.
●        </t>
    </r>
    <r>
      <rPr>
        <b/>
        <i/>
        <sz val="10"/>
        <color theme="1"/>
        <rFont val="Arial"/>
        <family val="2"/>
      </rPr>
      <t>Target year</t>
    </r>
    <r>
      <rPr>
        <i/>
        <sz val="10"/>
        <color theme="1"/>
        <rFont val="Arial"/>
        <family val="2"/>
      </rPr>
      <t xml:space="preserve">: Indicate the target year. As indicated by the criterion “Base and target years” and “Scope 3 Timeframe”, targets must cover a minimum of 5 years and a maximum of 10 years from the date the target is submitted to the SBTi for validation.
●        </t>
    </r>
    <r>
      <rPr>
        <b/>
        <i/>
        <sz val="10"/>
        <color theme="1"/>
        <rFont val="Arial"/>
        <family val="2"/>
      </rPr>
      <t>Target Type</t>
    </r>
    <r>
      <rPr>
        <i/>
        <sz val="10"/>
        <color theme="1"/>
        <rFont val="Arial"/>
        <family val="2"/>
      </rPr>
      <t xml:space="preserve">: Indicate if  target is a Maintenance target, Renewable Energy target or Sectoral Decarbonization Approach target.
●       </t>
    </r>
    <r>
      <rPr>
        <b/>
        <i/>
        <sz val="10"/>
        <color theme="1"/>
        <rFont val="Arial"/>
        <family val="2"/>
      </rPr>
      <t xml:space="preserve"> Target percentage change from base year</t>
    </r>
    <r>
      <rPr>
        <i/>
        <sz val="10"/>
        <color theme="1"/>
        <rFont val="Arial"/>
        <family val="2"/>
      </rPr>
      <t xml:space="preserve">: Indicate the percent change (%) to be accomplished by the target in the target year compared to the base year. A positive percent indicates an increase in emissions, a negative percent a decrease. For example, if your target is to reduce your emissions by 30,000 metric tonnes CO2e and your base year emissions were 150,000 metric tonnes CO2e, you should enter “-20%” in this column.
●      </t>
    </r>
    <r>
      <rPr>
        <b/>
        <i/>
        <sz val="10"/>
        <color theme="1"/>
        <rFont val="Arial"/>
        <family val="2"/>
      </rPr>
      <t xml:space="preserve"> SDA Pathway</t>
    </r>
    <r>
      <rPr>
        <i/>
        <sz val="10"/>
        <color theme="1"/>
        <rFont val="Arial"/>
        <family val="2"/>
      </rPr>
      <t xml:space="preserve">: only for SDA targets, indicate the pathway selected in the SDA tool, for example the pathway, residential or service buildings, etc.
●        </t>
    </r>
    <r>
      <rPr>
        <b/>
        <i/>
        <sz val="10"/>
        <color theme="1"/>
        <rFont val="Arial"/>
        <family val="2"/>
      </rPr>
      <t>Sector</t>
    </r>
    <r>
      <rPr>
        <i/>
        <sz val="10"/>
        <color theme="1"/>
        <rFont val="Arial"/>
        <family val="2"/>
      </rPr>
      <t xml:space="preserve">: Indicate the sector which the target covers e.g. Real Estate, Electricity, Steel, Cement, etc. 
●        </t>
    </r>
    <r>
      <rPr>
        <b/>
        <i/>
        <sz val="10"/>
        <color theme="1"/>
        <rFont val="Arial"/>
        <family val="2"/>
      </rPr>
      <t>Asset class(es)</t>
    </r>
    <r>
      <rPr>
        <i/>
        <sz val="10"/>
        <color theme="1"/>
        <rFont val="Arial"/>
        <family val="2"/>
      </rPr>
      <t xml:space="preserve">:  Specify the asset class covered e.g. corporate loans, residential mortgages, project finance, etc. 
●        </t>
    </r>
    <r>
      <rPr>
        <b/>
        <i/>
        <sz val="10"/>
        <color theme="1"/>
        <rFont val="Arial"/>
        <family val="2"/>
      </rPr>
      <t>Percentage (%) of asset class covered</t>
    </r>
    <r>
      <rPr>
        <i/>
        <sz val="10"/>
        <color theme="1"/>
        <rFont val="Arial"/>
        <family val="2"/>
      </rPr>
      <t xml:space="preserve">:  Specify the percentage (%) amount of the asset class covered.
●       </t>
    </r>
    <r>
      <rPr>
        <b/>
        <i/>
        <sz val="10"/>
        <color theme="1"/>
        <rFont val="Arial"/>
        <family val="2"/>
      </rPr>
      <t>Activity unit</t>
    </r>
    <r>
      <rPr>
        <i/>
        <sz val="10"/>
        <color theme="1"/>
        <rFont val="Arial"/>
        <family val="2"/>
      </rPr>
      <t xml:space="preserve">:  Indicate the unit used for intensity targets e.g. per ton product produced, per square meter or per value added.
●       </t>
    </r>
    <r>
      <rPr>
        <b/>
        <i/>
        <sz val="10"/>
        <color theme="1"/>
        <rFont val="Arial"/>
        <family val="2"/>
      </rPr>
      <t>Activity amount in base year</t>
    </r>
    <r>
      <rPr>
        <i/>
        <sz val="10"/>
        <color theme="1"/>
        <rFont val="Arial"/>
        <family val="2"/>
      </rPr>
      <t xml:space="preserve">: indicate the amount of square meters, MWh, ton of steel, etc. attributed to the FI in the base year.
●       </t>
    </r>
    <r>
      <rPr>
        <b/>
        <i/>
        <sz val="10"/>
        <color theme="1"/>
        <rFont val="Arial"/>
        <family val="2"/>
      </rPr>
      <t>Activity amount in target year</t>
    </r>
    <r>
      <rPr>
        <i/>
        <sz val="10"/>
        <color theme="1"/>
        <rFont val="Arial"/>
        <family val="2"/>
      </rPr>
      <t xml:space="preserve">: indicate the amount of square meters, MWh, ton of steel, etc. attributed to the FI in the target year.
●       </t>
    </r>
    <r>
      <rPr>
        <b/>
        <i/>
        <sz val="10"/>
        <color theme="1"/>
        <rFont val="Arial"/>
        <family val="2"/>
      </rPr>
      <t>If Maintenance target, indicate current intensity</t>
    </r>
    <r>
      <rPr>
        <i/>
        <sz val="10"/>
        <color theme="1"/>
        <rFont val="Arial"/>
        <family val="2"/>
      </rPr>
      <t xml:space="preserve">: For Real Estate and Electricity targets, indicate the emissions intensity target for the purpose of maintenance. To be indicated in kgCO₂e/m2  for Real Estate targets and gCO₂e/kWh for Electricity Generation targets.                                         
●       </t>
    </r>
    <r>
      <rPr>
        <b/>
        <i/>
        <sz val="10"/>
        <color theme="1"/>
        <rFont val="Arial"/>
        <family val="2"/>
      </rPr>
      <t>Financed emissions in the base year</t>
    </r>
    <r>
      <rPr>
        <i/>
        <sz val="10"/>
        <color theme="1"/>
        <rFont val="Arial"/>
        <family val="2"/>
      </rPr>
      <t xml:space="preserve">: indicate the financed emissions in the base year.
●       </t>
    </r>
    <r>
      <rPr>
        <b/>
        <i/>
        <sz val="10"/>
        <color theme="1"/>
        <rFont val="Arial"/>
        <family val="2"/>
      </rPr>
      <t>Methodology assumptions</t>
    </r>
    <r>
      <rPr>
        <i/>
        <sz val="10"/>
        <color theme="1"/>
        <rFont val="Arial"/>
        <family val="2"/>
      </rPr>
      <t>: describe any assumptions that were made to calculate financed emissions.</t>
    </r>
  </si>
  <si>
    <r>
      <t xml:space="preserve">Guidance for Temperature Rating target(s) only:    
●        </t>
    </r>
    <r>
      <rPr>
        <b/>
        <i/>
        <sz val="10"/>
        <color rgb="FF000000"/>
        <rFont val="Arial"/>
        <family val="2"/>
      </rPr>
      <t xml:space="preserve">Target ID: </t>
    </r>
    <r>
      <rPr>
        <i/>
        <sz val="10"/>
        <color rgb="FF000000"/>
        <rFont val="Arial"/>
        <family val="2"/>
      </rPr>
      <t xml:space="preserve">Number each target to identify them as needed throughout the form using "PR#".  For example, if you have two temperature rating targets, your targets ID should be: PR1 and PR2 respectively. Please note each Target ID should have one target set at a Scope 1+2 level, and another target set at a Scope 1+2+3 level. 
●        </t>
    </r>
    <r>
      <rPr>
        <b/>
        <i/>
        <sz val="10"/>
        <color rgb="FF000000"/>
        <rFont val="Arial"/>
        <family val="2"/>
      </rPr>
      <t>Aggregation method</t>
    </r>
    <r>
      <rPr>
        <i/>
        <sz val="10"/>
        <color rgb="FF000000"/>
        <rFont val="Arial"/>
        <family val="2"/>
      </rPr>
      <t xml:space="preserve">: The target ambition must consider the portfolio temperature score (KPI) in the base year, using one of the approved weighting methods described in the Financial Sector Near-Term SBT Explanatory Document.
●        </t>
    </r>
    <r>
      <rPr>
        <b/>
        <i/>
        <sz val="10"/>
        <color rgb="FF000000"/>
        <rFont val="Arial"/>
        <family val="2"/>
      </rPr>
      <t>Scopes:</t>
    </r>
    <r>
      <rPr>
        <i/>
        <sz val="10"/>
        <color rgb="FF000000"/>
        <rFont val="Arial"/>
        <family val="2"/>
      </rPr>
      <t xml:space="preserve"> Specify if Scope 1+2 or Scope 1+2+3 
●        </t>
    </r>
    <r>
      <rPr>
        <b/>
        <i/>
        <sz val="10"/>
        <color rgb="FF000000"/>
        <rFont val="Arial"/>
        <family val="2"/>
      </rPr>
      <t>Unit</t>
    </r>
    <r>
      <rPr>
        <i/>
        <sz val="10"/>
        <color rgb="FF000000"/>
        <rFont val="Arial"/>
        <family val="2"/>
      </rPr>
      <t xml:space="preserve"> (Metric): Enter the metric used in your target. E.g. invested capital, fair value, book value, gross carrying amount.
●        </t>
    </r>
    <r>
      <rPr>
        <b/>
        <i/>
        <sz val="10"/>
        <color rgb="FF000000"/>
        <rFont val="Arial"/>
        <family val="2"/>
      </rPr>
      <t>Sector</t>
    </r>
    <r>
      <rPr>
        <i/>
        <sz val="10"/>
        <color rgb="FF000000"/>
        <rFont val="Arial"/>
        <family val="2"/>
      </rPr>
      <t xml:space="preserve">: Optional to include, indicate the sector which the target covers e.g. Steel, Cement, Chemicals etc. 
●        </t>
    </r>
    <r>
      <rPr>
        <b/>
        <i/>
        <sz val="10"/>
        <color rgb="FF000000"/>
        <rFont val="Arial"/>
        <family val="2"/>
      </rPr>
      <t>Asset class(es)</t>
    </r>
    <r>
      <rPr>
        <i/>
        <sz val="10"/>
        <color rgb="FF000000"/>
        <rFont val="Arial"/>
        <family val="2"/>
      </rPr>
      <t xml:space="preserve">:  Specify the asset class covered e.g. corporate loans, listed equity, private equity, etc. 
●       </t>
    </r>
    <r>
      <rPr>
        <b/>
        <i/>
        <sz val="10"/>
        <color rgb="FF000000"/>
        <rFont val="Arial"/>
        <family val="2"/>
      </rPr>
      <t xml:space="preserve"> Percentage (%) of asset class covered</t>
    </r>
    <r>
      <rPr>
        <i/>
        <sz val="10"/>
        <color rgb="FF000000"/>
        <rFont val="Arial"/>
        <family val="2"/>
      </rPr>
      <t xml:space="preserve">:  Specify the percentage (%) amount of the asset class covered. If the target covers 100% of equity and 67% of corporate loans: other long-term loans, enter "100% of equity, 67% of corporate loans: other long-term debt"
●        </t>
    </r>
    <r>
      <rPr>
        <b/>
        <i/>
        <sz val="10"/>
        <color rgb="FF000000"/>
        <rFont val="Arial"/>
        <family val="2"/>
      </rPr>
      <t>Base year</t>
    </r>
    <r>
      <rPr>
        <i/>
        <sz val="10"/>
        <color rgb="FF000000"/>
        <rFont val="Arial"/>
        <family val="2"/>
      </rPr>
      <t xml:space="preserve">: Indicate the base year for the target. The SBTi recommends choosing the most recent year for which complete data are available as the target base year.
●        </t>
    </r>
    <r>
      <rPr>
        <b/>
        <i/>
        <sz val="10"/>
        <color rgb="FF000000"/>
        <rFont val="Arial"/>
        <family val="2"/>
      </rPr>
      <t>Target year</t>
    </r>
    <r>
      <rPr>
        <i/>
        <sz val="10"/>
        <color rgb="FF000000"/>
        <rFont val="Arial"/>
        <family val="2"/>
      </rPr>
      <t xml:space="preserve">: Indicate the target year. Refer to the SBTi FI Criteria V2 and SBTi Compliance Assessment Indicators for Financial Sector Base for guidelines on acceptable time frames for different targets.
●       </t>
    </r>
    <r>
      <rPr>
        <b/>
        <i/>
        <sz val="10"/>
        <color rgb="FF000000"/>
        <rFont val="Arial"/>
        <family val="2"/>
      </rPr>
      <t xml:space="preserve"> Portfolio temperture score (KPI) in Base year:</t>
    </r>
    <r>
      <rPr>
        <i/>
        <sz val="10"/>
        <color rgb="FF000000"/>
        <rFont val="Arial"/>
        <family val="2"/>
      </rPr>
      <t xml:space="preserve"> Enter the KPI value in the base year. For example, if your mid-term temperature score from the tool reflects 2.7, enter 2.7. 
●        Portfolio temperture score (KPI) </t>
    </r>
    <r>
      <rPr>
        <b/>
        <i/>
        <sz val="10"/>
        <color rgb="FF000000"/>
        <rFont val="Arial"/>
        <family val="2"/>
      </rPr>
      <t xml:space="preserve"> in Most recent year:</t>
    </r>
    <r>
      <rPr>
        <i/>
        <sz val="10"/>
        <color rgb="FF000000"/>
        <rFont val="Arial"/>
        <family val="2"/>
      </rPr>
      <t xml:space="preserve"> </t>
    </r>
    <r>
      <rPr>
        <b/>
        <i/>
        <sz val="10"/>
        <color rgb="FF000000"/>
        <rFont val="Arial"/>
        <family val="2"/>
      </rPr>
      <t>Optional</t>
    </r>
    <r>
      <rPr>
        <i/>
        <sz val="10"/>
        <color rgb="FF000000"/>
        <rFont val="Arial"/>
        <family val="2"/>
      </rPr>
      <t xml:space="preserve"> to include, if these figures are available please indicate them. 
●        </t>
    </r>
    <r>
      <rPr>
        <b/>
        <i/>
        <sz val="10"/>
        <color rgb="FF000000"/>
        <rFont val="Arial"/>
        <family val="2"/>
      </rPr>
      <t>Portfolio temperture score (KPI) in Target year:</t>
    </r>
    <r>
      <rPr>
        <i/>
        <sz val="10"/>
        <color rgb="FF000000"/>
        <rFont val="Arial"/>
        <family val="2"/>
      </rPr>
      <t xml:space="preserve"> Enter the KPI value you are committing to achieve in the target year. For example, if your target is to have a temperature score of 2.37 in the target year, enter 2.37.  </t>
    </r>
  </si>
  <si>
    <r>
      <t xml:space="preserve">Guidance for Portfolio Coverage target(s) only:    
●        </t>
    </r>
    <r>
      <rPr>
        <b/>
        <i/>
        <sz val="10"/>
        <color rgb="FF000000"/>
        <rFont val="Arial"/>
        <family val="2"/>
      </rPr>
      <t xml:space="preserve">Target ID: </t>
    </r>
    <r>
      <rPr>
        <i/>
        <sz val="10"/>
        <color rgb="FF000000"/>
        <rFont val="Arial"/>
        <family val="2"/>
      </rPr>
      <t xml:space="preserve">Number each target to identify them as needed throughout the form using “PC#”.  For example, if you have 2 portfolio coverage targets, your targets ID should be: PC1 and PC2 respectively.
●        </t>
    </r>
    <r>
      <rPr>
        <b/>
        <i/>
        <sz val="10"/>
        <color rgb="FF000000"/>
        <rFont val="Arial"/>
        <family val="2"/>
      </rPr>
      <t>Aggregation method</t>
    </r>
    <r>
      <rPr>
        <i/>
        <sz val="10"/>
        <color rgb="FF000000"/>
        <rFont val="Arial"/>
        <family val="2"/>
      </rPr>
      <t xml:space="preserve">: The target ambition must consider the percent of portfolio companies with approved targets (KPI) in the base year, using one of the approved weighting methods described in the Financial Sector Near-Term SBT Explanatory Document. As the Portfolio Coverage (PC) method is binary, FIs may replace the outcome from the Temperature Rating method for the companies (i.e., TS in the formula) with the outcome of the PC assessment: 1 if the company has an SBTi-approved target or 0 if the company does not  have an SBTi-approved target.
●        </t>
    </r>
    <r>
      <rPr>
        <b/>
        <i/>
        <sz val="10"/>
        <color rgb="FF000000"/>
        <rFont val="Arial"/>
        <family val="2"/>
      </rPr>
      <t>Unit (Metric):</t>
    </r>
    <r>
      <rPr>
        <i/>
        <sz val="10"/>
        <color rgb="FF000000"/>
        <rFont val="Arial"/>
        <family val="2"/>
      </rPr>
      <t xml:space="preserve"> Enter the metric used in your target. E.g. invested capital, fair value, book value, gross carrying amount
●        </t>
    </r>
    <r>
      <rPr>
        <b/>
        <i/>
        <sz val="10"/>
        <color rgb="FF000000"/>
        <rFont val="Arial"/>
        <family val="2"/>
      </rPr>
      <t>Sector</t>
    </r>
    <r>
      <rPr>
        <i/>
        <sz val="10"/>
        <color rgb="FF000000"/>
        <rFont val="Arial"/>
        <family val="2"/>
      </rPr>
      <t xml:space="preserve">: Indicate the sector which the target covers e.g. Real Estate, Electricity, Steel, Cement, etc. 
●        </t>
    </r>
    <r>
      <rPr>
        <b/>
        <i/>
        <sz val="10"/>
        <color rgb="FF000000"/>
        <rFont val="Arial"/>
        <family val="2"/>
      </rPr>
      <t>Asset class(es)</t>
    </r>
    <r>
      <rPr>
        <i/>
        <sz val="10"/>
        <color rgb="FF000000"/>
        <rFont val="Arial"/>
        <family val="2"/>
      </rPr>
      <t xml:space="preserve">:  Specify the asset class covered e.g. corporate loans, listed equity, private equity, etc.
●        </t>
    </r>
    <r>
      <rPr>
        <b/>
        <i/>
        <sz val="10"/>
        <color rgb="FF000000"/>
        <rFont val="Arial"/>
        <family val="2"/>
      </rPr>
      <t>Percentage (%) of asset class covered</t>
    </r>
    <r>
      <rPr>
        <i/>
        <sz val="10"/>
        <color rgb="FF000000"/>
        <rFont val="Arial"/>
        <family val="2"/>
      </rPr>
      <t xml:space="preserve">:  Specify the percentage (%) amount of the asset class covered.
●       </t>
    </r>
    <r>
      <rPr>
        <b/>
        <i/>
        <sz val="10"/>
        <color rgb="FF000000"/>
        <rFont val="Arial"/>
        <family val="2"/>
      </rPr>
      <t xml:space="preserve"> Base year</t>
    </r>
    <r>
      <rPr>
        <i/>
        <sz val="10"/>
        <color rgb="FF000000"/>
        <rFont val="Arial"/>
        <family val="2"/>
      </rPr>
      <t xml:space="preserve">: Indicate the base year for the target. The SBTi recommends choosing the most recent year for which complete data are available as the target base year.
●       </t>
    </r>
    <r>
      <rPr>
        <b/>
        <i/>
        <sz val="10"/>
        <color rgb="FF000000"/>
        <rFont val="Arial"/>
        <family val="2"/>
      </rPr>
      <t xml:space="preserve"> Target year</t>
    </r>
    <r>
      <rPr>
        <i/>
        <sz val="10"/>
        <color rgb="FF000000"/>
        <rFont val="Arial"/>
        <family val="2"/>
      </rPr>
      <t xml:space="preserve">: Indicate the target year. Refer to the SBTi FI Criteria and SBTi Compliance Assessment Indicators for Financial Sector for guidelines on acceptable time frames for different targets.
●       </t>
    </r>
    <r>
      <rPr>
        <b/>
        <i/>
        <sz val="10"/>
        <color rgb="FF000000"/>
        <rFont val="Arial"/>
        <family val="2"/>
      </rPr>
      <t xml:space="preserve"> </t>
    </r>
    <r>
      <rPr>
        <i/>
        <sz val="10"/>
        <color rgb="FF000000"/>
        <rFont val="Arial"/>
        <family val="2"/>
      </rPr>
      <t>Portfolio Coverage (KPI) in Base year</t>
    </r>
    <r>
      <rPr>
        <b/>
        <i/>
        <sz val="10"/>
        <color rgb="FF000000"/>
        <rFont val="Arial"/>
        <family val="2"/>
      </rPr>
      <t>:</t>
    </r>
    <r>
      <rPr>
        <i/>
        <sz val="10"/>
        <color rgb="FF000000"/>
        <rFont val="Arial"/>
        <family val="2"/>
      </rPr>
      <t xml:space="preserve"> Enter the KPI value in the base year. For example, if your target is to have 70% of investees set validated SBTs by 2025 and in the base year only 5% had a validated SBT, enter 5%. Provide an estimate if the exact value is not available, or use the notebook. 
●        </t>
    </r>
    <r>
      <rPr>
        <b/>
        <i/>
        <sz val="10"/>
        <color rgb="FF000000"/>
        <rFont val="Arial"/>
        <family val="2"/>
      </rPr>
      <t>Portfolio Coverage (KPI) in the Most recent year</t>
    </r>
    <r>
      <rPr>
        <i/>
        <sz val="10"/>
        <color rgb="FF000000"/>
        <rFont val="Arial"/>
        <family val="2"/>
      </rPr>
      <t xml:space="preserve">:  Enter the KPI value in Most recent year if  this information is available. 
●        </t>
    </r>
    <r>
      <rPr>
        <b/>
        <i/>
        <sz val="10"/>
        <color rgb="FF000000"/>
        <rFont val="Arial"/>
        <family val="2"/>
      </rPr>
      <t>Portfolio Coverage (KPI) in Target year:</t>
    </r>
    <r>
      <rPr>
        <i/>
        <sz val="10"/>
        <color rgb="FF000000"/>
        <rFont val="Arial"/>
        <family val="2"/>
      </rPr>
      <t xml:space="preserve"> Enter the KPI value you are committing to achieve in the target year. For example, if your target is to have 70% of investees set validated SBTs by 2025, enter 70%.</t>
    </r>
  </si>
  <si>
    <t>The SBTi will only approve targets that comply with the language templates and guidance. Following the guidelines on the target wording will speed-up the validation process and reduce the number of queries needed. Please closely adhere to the following target language template in Table 2 of the Criteria document and only enter text where there are input fields. 
General guidelines:
●        The wording must be as concise and clear as possible. 
●        The SBTi recommends that financial institutions publish targets with percentage emissions reductions expressed with two significant figures.
●        Only targets that have been assessed and approved by the SBTi can be included in the target wording.  Target wordings shall not include, for example, measures the financial institution will implement to achieve the percent reduction or strategies to implement a supplier engagement target.
●        All target wordings must reference the base and target years in the following way:  "by [target year] from a [base year] base year."
●        If the financial institution has emissions from bioenergy and/or removals from biogenic sources, the wording must include an asterisk that says "* The target boundary includes biogenic land-related emissions and removals from bioenergy feedstocks."
●        The targets may be preceded by a brief description of the financial institution’s sector. For example, “Multinational [country name] [sector] financial institution [financial institution name] commits to….”
●        The wording shall not specify regional, or country specifications related to the boundary coverage. For example, “covering only US operations”.
Guidelines for absolute and intensity-based emission reduction targets:
●        The wording must refer to "GHG emissions" whenever targets cover all relevant GHGs, instead of only CO2 or another term.
●        The wording must specify if targets are absolute or intensity. For intensity targets, it is recommended as best practice to express their reductions in absolute terms in the target wording. In any case, for all intensity targets the wording must specify any units used.
●        The wording must specify the scopes the targets cover, and for targets covering scope 3, the name of the categories covered. For example: “Financial institution A commits to reduce absolute scope 3 GHG emissions from purchased goods and services and use of sold products 30% by 2030 from a 2017 base year.”
Guidelines for renewable electricity procurement targets: 
●        The wording must specify a target year up to 2030 for renewable electricity procurement targets.
Guidelines for supplier and customer engagement targets:
●        The wording must specify the % of suppliers by spend and/or by emissions covered by the target (as a portion of all the categories covered by the target), and the upstream categories covered by the target.
●        The wording must specify a target year up to 5 years from when the target is submitted.
●        The wording must use "[Financial institution X] commits that [X%] of its suppliers by spend/emissions will have science-based targets" rather than "engages" or "works towards".</t>
  </si>
  <si>
    <r>
      <t xml:space="preserve">Guidance for all targets:
●       </t>
    </r>
    <r>
      <rPr>
        <b/>
        <i/>
        <sz val="10"/>
        <color theme="1"/>
        <rFont val="Arial"/>
        <family val="2"/>
      </rPr>
      <t xml:space="preserve"> Target ID</t>
    </r>
    <r>
      <rPr>
        <i/>
        <sz val="10"/>
        <color theme="1"/>
        <rFont val="Arial"/>
        <family val="2"/>
      </rPr>
      <t xml:space="preserve">: Number each target to identify them as needed throughout the form using “ABS” for absolute targets, “INT” for intensity targets, "RE" for targets on renewable electricity procurement and "SE" for supplier engagement targets as relevant.  For example, if you have two absolute targets, one renewable electricity target, one intensity target and one supplier engagement target, your targets’ IDs should be: ABS1, ABS2, RE1, SE1 and INT1. 
●        </t>
    </r>
    <r>
      <rPr>
        <b/>
        <i/>
        <sz val="10"/>
        <color theme="1"/>
        <rFont val="Arial"/>
        <family val="2"/>
      </rPr>
      <t>Scope(s)</t>
    </r>
    <r>
      <rPr>
        <i/>
        <sz val="10"/>
        <color theme="1"/>
        <rFont val="Arial"/>
        <family val="2"/>
      </rPr>
      <t xml:space="preserve">: Identify which scope(s) the target covers (1, 2, and/or 3). Targets that combine scopes (e.g., 1+2 or 1+2+3) are permitted. However, please note that if you have a combined S1+S2+S3 target, it is required that you enter the information for the S1+S2 portion of that target in a separate row but using the same target ID for assessment purposes. This is required so that the SBTi has enough information to ensure that your combined target meets the Criterion - Combined scope targets.
●        </t>
    </r>
    <r>
      <rPr>
        <b/>
        <i/>
        <sz val="10"/>
        <color theme="1"/>
        <rFont val="Arial"/>
        <family val="2"/>
      </rPr>
      <t>Target percentage change from base year</t>
    </r>
    <r>
      <rPr>
        <i/>
        <sz val="10"/>
        <color theme="1"/>
        <rFont val="Arial"/>
        <family val="2"/>
      </rPr>
      <t xml:space="preserve">: Indicate the percent change (%) to be accomplished by the target in the target year compared to the base year. A positive percent indicates an increase in emissions, a negative percent a decrease. For example, if your target is to reduce your emissions by 30,000 metric tonnes CO2e and your base year emissions were 150,000 metric tonnes CO2e, you should enter “-20%” in this column.
●        </t>
    </r>
    <r>
      <rPr>
        <b/>
        <i/>
        <sz val="10"/>
        <color theme="1"/>
        <rFont val="Arial"/>
        <family val="2"/>
      </rPr>
      <t>Base year:</t>
    </r>
    <r>
      <rPr>
        <i/>
        <sz val="10"/>
        <color theme="1"/>
        <rFont val="Arial"/>
        <family val="2"/>
      </rPr>
      <t xml:space="preserve"> Indicate the base year for the target. The SBTi recommends choosing the most recent year for which complete data are available as the target base year.
●       </t>
    </r>
    <r>
      <rPr>
        <b/>
        <i/>
        <sz val="10"/>
        <color theme="1"/>
        <rFont val="Arial"/>
        <family val="2"/>
      </rPr>
      <t xml:space="preserve"> Target year</t>
    </r>
    <r>
      <rPr>
        <i/>
        <sz val="10"/>
        <color theme="1"/>
        <rFont val="Arial"/>
        <family val="2"/>
      </rPr>
      <t>: Indicate the target year. As indicated by the criterion “Base and target years” and “Scope 3 Timeframe”, targets must cover a minimum of 5 years and a maximum of 10 years from the date the target is submitted to the SBTi for validation.</t>
    </r>
  </si>
  <si>
    <r>
      <rPr>
        <sz val="48"/>
        <color rgb="FF5D266D"/>
        <rFont val="Arial"/>
        <family val="2"/>
      </rPr>
      <t>SBTi TARGET SUBMISSION FORM FOR FINANCIAL INSTITUTIONS</t>
    </r>
    <r>
      <rPr>
        <sz val="56"/>
        <color rgb="FF5D266D"/>
        <rFont val="Arial"/>
      </rPr>
      <t xml:space="preserve"> </t>
    </r>
    <r>
      <rPr>
        <sz val="43"/>
        <color rgb="FF5D266D"/>
        <rFont val="Arial"/>
      </rPr>
      <t xml:space="preserve">
</t>
    </r>
    <r>
      <rPr>
        <sz val="25"/>
        <color theme="1"/>
        <rFont val="Arial"/>
      </rPr>
      <t xml:space="preserve">For FI submissions under SBTi's Financial Institutions’ Near-Term Criteria Version 2.0
</t>
    </r>
    <r>
      <rPr>
        <sz val="22"/>
        <color theme="1"/>
        <rFont val="Arial"/>
        <family val="2"/>
      </rPr>
      <t xml:space="preserve">May 2024
Version 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</si>
</sst>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
    <numFmt numFmtId="165" formatCode="_(* #,##0_);_(* \(#,##0\);_(* &quot;-&quot;??_);_(@_)"/>
    <numFmt numFmtId="166" formatCode="0.0%"/>
  </numFmts>
  <fonts count="127">
    <font>
      <sz val="11"/>
      <color theme="1"/>
      <name val="Calibri"/>
      <scheme val="minor"/>
    </font>
    <font>
      <sz val="11"/>
      <color theme="1"/>
      <name val="Arial"/>
    </font>
    <font>
      <sz val="11"/>
      <name val="Calibri"/>
    </font>
    <font>
      <sz val="11"/>
      <color theme="1"/>
      <name val="Calibri"/>
    </font>
    <font>
      <b/>
      <sz val="14"/>
      <color theme="1"/>
      <name val="Arial"/>
    </font>
    <font>
      <b/>
      <sz val="14"/>
      <color theme="1"/>
      <name val="Calibri"/>
    </font>
    <font>
      <b/>
      <sz val="16"/>
      <color rgb="FF3289B7"/>
      <name val="Arial"/>
    </font>
    <font>
      <sz val="11"/>
      <color theme="1"/>
      <name val="Calibri"/>
      <scheme val="minor"/>
    </font>
    <font>
      <sz val="16"/>
      <color rgb="FF000000"/>
      <name val="Arial"/>
    </font>
    <font>
      <sz val="14"/>
      <color rgb="FF000000"/>
      <name val="Arial"/>
    </font>
    <font>
      <sz val="11"/>
      <color rgb="FF000000"/>
      <name val="Arial"/>
    </font>
    <font>
      <b/>
      <sz val="16"/>
      <color rgb="FFFFFFFF"/>
      <name val="Arial"/>
    </font>
    <font>
      <sz val="12"/>
      <color rgb="FFFF0000"/>
      <name val="Arial"/>
    </font>
    <font>
      <sz val="11"/>
      <color rgb="FF000000"/>
      <name val="Calibri"/>
    </font>
    <font>
      <b/>
      <sz val="14"/>
      <color rgb="FF000000"/>
      <name val="Arial"/>
    </font>
    <font>
      <sz val="13"/>
      <color rgb="FF000000"/>
      <name val="Arial"/>
    </font>
    <font>
      <sz val="12"/>
      <color rgb="FF000000"/>
      <name val="Arial"/>
    </font>
    <font>
      <sz val="15"/>
      <color rgb="FF000000"/>
      <name val="Arial"/>
    </font>
    <font>
      <b/>
      <sz val="14"/>
      <color rgb="FFFFFFFF"/>
      <name val="Arial"/>
    </font>
    <font>
      <u/>
      <sz val="14"/>
      <color rgb="FF000000"/>
      <name val="Arial"/>
    </font>
    <font>
      <b/>
      <sz val="14"/>
      <color rgb="FF3289B7"/>
      <name val="Arial"/>
    </font>
    <font>
      <sz val="12"/>
      <color theme="1"/>
      <name val="Arial"/>
    </font>
    <font>
      <b/>
      <sz val="11"/>
      <color theme="1"/>
      <name val="Arial"/>
    </font>
    <font>
      <i/>
      <sz val="11"/>
      <color theme="1"/>
      <name val="Arial"/>
    </font>
    <font>
      <i/>
      <sz val="11"/>
      <color rgb="FF0000FF"/>
      <name val="Arial"/>
    </font>
    <font>
      <sz val="11"/>
      <color theme="1"/>
      <name val="Arial"/>
    </font>
    <font>
      <b/>
      <sz val="12"/>
      <color theme="1"/>
      <name val="Arial"/>
    </font>
    <font>
      <i/>
      <sz val="11"/>
      <color rgb="FF000000"/>
      <name val="Arial"/>
    </font>
    <font>
      <b/>
      <sz val="11"/>
      <color rgb="FF3289B7"/>
      <name val="Arial"/>
    </font>
    <font>
      <b/>
      <sz val="11"/>
      <color rgb="FFFFFFFF"/>
      <name val="Arial"/>
    </font>
    <font>
      <i/>
      <sz val="10"/>
      <color rgb="FF808080"/>
      <name val="Arial"/>
    </font>
    <font>
      <sz val="10"/>
      <color theme="1"/>
      <name val="Arial"/>
    </font>
    <font>
      <b/>
      <sz val="10"/>
      <color rgb="FF3289B7"/>
      <name val="Arial"/>
    </font>
    <font>
      <b/>
      <sz val="15"/>
      <color rgb="FF3289B7"/>
      <name val="Arial"/>
    </font>
    <font>
      <b/>
      <sz val="11"/>
      <color rgb="FF000000"/>
      <name val="Arial"/>
    </font>
    <font>
      <b/>
      <sz val="10"/>
      <color rgb="FF000000"/>
      <name val="Arial"/>
    </font>
    <font>
      <b/>
      <sz val="11"/>
      <color rgb="FF000000"/>
      <name val="Arial"/>
    </font>
    <font>
      <sz val="11"/>
      <color rgb="FF000000"/>
      <name val="Arial"/>
    </font>
    <font>
      <b/>
      <sz val="11"/>
      <color rgb="FF8BBAD5"/>
      <name val="Arial"/>
    </font>
    <font>
      <b/>
      <sz val="12"/>
      <color rgb="FF8BBAD5"/>
      <name val="Arial"/>
    </font>
    <font>
      <b/>
      <sz val="14"/>
      <color rgb="FF8BBAD5"/>
      <name val="Arial"/>
    </font>
    <font>
      <b/>
      <sz val="12"/>
      <color rgb="FF000000"/>
      <name val="Arial"/>
    </font>
    <font>
      <b/>
      <sz val="12"/>
      <color rgb="FF3289B7"/>
      <name val="Arial"/>
    </font>
    <font>
      <b/>
      <sz val="13"/>
      <color rgb="FF3289B7"/>
      <name val="Arial"/>
    </font>
    <font>
      <i/>
      <sz val="9"/>
      <color rgb="FF000000"/>
      <name val="Arial"/>
    </font>
    <font>
      <sz val="9"/>
      <color theme="1"/>
      <name val="Calibri"/>
      <scheme val="minor"/>
    </font>
    <font>
      <b/>
      <sz val="13"/>
      <color rgb="FFFFFFFF"/>
      <name val="Arial"/>
    </font>
    <font>
      <sz val="36"/>
      <color rgb="FF999999"/>
      <name val="Arial"/>
    </font>
    <font>
      <b/>
      <sz val="12"/>
      <color rgb="FFFFFFFF"/>
      <name val="Arial"/>
    </font>
    <font>
      <sz val="11"/>
      <color rgb="FF0000FF"/>
      <name val="Arial"/>
    </font>
    <font>
      <sz val="11"/>
      <color rgb="FFFFFFFF"/>
      <name val="Arial"/>
    </font>
    <font>
      <sz val="11"/>
      <color theme="0"/>
      <name val="Arial"/>
    </font>
    <font>
      <sz val="11"/>
      <color rgb="FFFFFFFF"/>
      <name val="Arial"/>
    </font>
    <font>
      <sz val="11"/>
      <color rgb="FF0000FF"/>
      <name val="Arial"/>
    </font>
    <font>
      <sz val="11"/>
      <color rgb="FF1F1F1F"/>
      <name val="Arial"/>
    </font>
    <font>
      <b/>
      <sz val="11"/>
      <color rgb="FF0000FF"/>
      <name val="Arial"/>
    </font>
    <font>
      <b/>
      <u/>
      <sz val="11"/>
      <color theme="1"/>
      <name val="Arial"/>
    </font>
    <font>
      <b/>
      <u/>
      <sz val="11"/>
      <color theme="1"/>
      <name val="Arial"/>
    </font>
    <font>
      <b/>
      <u/>
      <sz val="11"/>
      <color theme="1"/>
      <name val="Arial"/>
    </font>
    <font>
      <b/>
      <u/>
      <sz val="11"/>
      <color theme="1"/>
      <name val="Arial"/>
    </font>
    <font>
      <sz val="11"/>
      <color rgb="FFD8D8D8"/>
      <name val="Arial"/>
    </font>
    <font>
      <b/>
      <u/>
      <sz val="11"/>
      <color theme="1"/>
      <name val="Arial"/>
    </font>
    <font>
      <b/>
      <u/>
      <sz val="11"/>
      <color rgb="FF000000"/>
      <name val="Arial"/>
    </font>
    <font>
      <sz val="11"/>
      <color rgb="FFBFBFBF"/>
      <name val="Arial"/>
    </font>
    <font>
      <b/>
      <u/>
      <sz val="11"/>
      <color theme="1"/>
      <name val="Arial"/>
    </font>
    <font>
      <b/>
      <sz val="11"/>
      <color rgb="FFBFBFBF"/>
      <name val="Arial"/>
    </font>
    <font>
      <sz val="10"/>
      <color rgb="FF0000FF"/>
      <name val="Arial"/>
    </font>
    <font>
      <sz val="8"/>
      <color theme="1"/>
      <name val="Calibri"/>
      <scheme val="minor"/>
    </font>
    <font>
      <b/>
      <u/>
      <sz val="11"/>
      <color theme="1"/>
      <name val="Arial"/>
    </font>
    <font>
      <i/>
      <sz val="8"/>
      <color theme="1"/>
      <name val="Arial"/>
    </font>
    <font>
      <b/>
      <u/>
      <sz val="11"/>
      <color theme="1"/>
      <name val="Arial"/>
    </font>
    <font>
      <sz val="11"/>
      <color rgb="FF000000"/>
      <name val="Calibri"/>
      <scheme val="minor"/>
    </font>
    <font>
      <b/>
      <u/>
      <sz val="11"/>
      <color theme="1"/>
      <name val="Arial"/>
    </font>
    <font>
      <b/>
      <u/>
      <sz val="11"/>
      <color theme="1"/>
      <name val="Arial"/>
    </font>
    <font>
      <i/>
      <sz val="8"/>
      <color rgb="FF000000"/>
      <name val="Arial"/>
    </font>
    <font>
      <sz val="14"/>
      <color theme="1"/>
      <name val="Arial"/>
    </font>
    <font>
      <i/>
      <sz val="10"/>
      <color theme="1"/>
      <name val="Arial"/>
    </font>
    <font>
      <b/>
      <sz val="11"/>
      <color rgb="FFFF0000"/>
      <name val="Arial"/>
    </font>
    <font>
      <sz val="10"/>
      <color rgb="FF000000"/>
      <name val="Arial"/>
    </font>
    <font>
      <i/>
      <sz val="11"/>
      <color theme="1"/>
      <name val="Calibri"/>
    </font>
    <font>
      <i/>
      <sz val="10"/>
      <color rgb="FF000000"/>
      <name val="Arial"/>
    </font>
    <font>
      <b/>
      <i/>
      <sz val="11"/>
      <color theme="1"/>
      <name val="Arial"/>
    </font>
    <font>
      <b/>
      <sz val="10"/>
      <color theme="1"/>
      <name val="Arial"/>
    </font>
    <font>
      <b/>
      <sz val="14"/>
      <color theme="0"/>
      <name val="Arial"/>
    </font>
    <font>
      <i/>
      <sz val="11"/>
      <color theme="1"/>
      <name val="Calibri"/>
      <scheme val="minor"/>
    </font>
    <font>
      <sz val="56"/>
      <color rgb="FF5D266D"/>
      <name val="Arial"/>
    </font>
    <font>
      <sz val="43"/>
      <color rgb="FF5D266D"/>
      <name val="Arial"/>
    </font>
    <font>
      <sz val="25"/>
      <color theme="1"/>
      <name val="Arial"/>
    </font>
    <font>
      <i/>
      <u/>
      <sz val="11"/>
      <color rgb="FF1155CC"/>
      <name val="Arial"/>
    </font>
    <font>
      <i/>
      <sz val="11"/>
      <color rgb="FF0563C1"/>
      <name val="Arial"/>
    </font>
    <font>
      <sz val="11"/>
      <color theme="6"/>
      <name val="Arial"/>
    </font>
    <font>
      <sz val="11"/>
      <color rgb="FF7F7F7F"/>
      <name val="Arial"/>
    </font>
    <font>
      <sz val="12"/>
      <color rgb="FF7F7F7F"/>
      <name val="Arial"/>
    </font>
    <font>
      <sz val="12"/>
      <color rgb="FF666666"/>
      <name val="Arial"/>
    </font>
    <font>
      <sz val="11"/>
      <color rgb="FF999999"/>
      <name val="Arial"/>
    </font>
    <font>
      <i/>
      <sz val="11"/>
      <color rgb="FF4A86E8"/>
      <name val="Arial"/>
    </font>
    <font>
      <i/>
      <u/>
      <sz val="11"/>
      <color rgb="FF0000FF"/>
      <name val="Arial"/>
    </font>
    <font>
      <sz val="11"/>
      <color rgb="FF666666"/>
      <name val="Arial"/>
    </font>
    <font>
      <b/>
      <sz val="8"/>
      <color theme="1"/>
      <name val="Calibri"/>
    </font>
    <font>
      <sz val="8"/>
      <color theme="1"/>
      <name val="Calibri"/>
    </font>
    <font>
      <u/>
      <sz val="11"/>
      <color theme="1"/>
      <name val="Arial"/>
    </font>
    <font>
      <i/>
      <sz val="11"/>
      <color rgb="FF666666"/>
      <name val="Arial"/>
    </font>
    <font>
      <b/>
      <sz val="11"/>
      <color theme="1"/>
      <name val="Calibri"/>
      <family val="2"/>
      <scheme val="minor"/>
    </font>
    <font>
      <sz val="12"/>
      <color theme="1"/>
      <name val="Arial"/>
      <family val="2"/>
    </font>
    <font>
      <sz val="11"/>
      <color theme="1"/>
      <name val="Arial"/>
      <family val="2"/>
    </font>
    <font>
      <i/>
      <sz val="11"/>
      <color theme="1"/>
      <name val="Arial"/>
      <family val="2"/>
    </font>
    <font>
      <b/>
      <sz val="11"/>
      <color theme="1"/>
      <name val="Arial"/>
      <family val="2"/>
    </font>
    <font>
      <sz val="10"/>
      <color theme="1"/>
      <name val="Arial"/>
      <family val="2"/>
    </font>
    <font>
      <sz val="11"/>
      <color rgb="FF000000"/>
      <name val="Arial"/>
      <family val="2"/>
    </font>
    <font>
      <sz val="11"/>
      <color rgb="FFFFFFFF"/>
      <name val="Arial"/>
      <family val="2"/>
    </font>
    <font>
      <b/>
      <u/>
      <sz val="11"/>
      <color theme="1"/>
      <name val="Arial"/>
      <family val="2"/>
    </font>
    <font>
      <b/>
      <sz val="11"/>
      <color rgb="FF000000"/>
      <name val="Arial"/>
      <family val="2"/>
    </font>
    <font>
      <i/>
      <sz val="10"/>
      <color theme="1"/>
      <name val="Arial"/>
      <family val="2"/>
    </font>
    <font>
      <i/>
      <sz val="10"/>
      <color rgb="FF000000"/>
      <name val="Arial"/>
      <family val="2"/>
    </font>
    <font>
      <i/>
      <sz val="11"/>
      <name val="Calibri"/>
      <family val="2"/>
    </font>
    <font>
      <b/>
      <sz val="14"/>
      <color rgb="FFFFFFFF"/>
      <name val="Arial"/>
      <family val="2"/>
    </font>
    <font>
      <i/>
      <sz val="11"/>
      <color theme="1"/>
      <name val="Calibri"/>
      <family val="2"/>
      <scheme val="minor"/>
    </font>
    <font>
      <b/>
      <sz val="14"/>
      <color rgb="FF3289B7"/>
      <name val="Arial"/>
      <family val="2"/>
    </font>
    <font>
      <sz val="11"/>
      <name val="Arial"/>
      <family val="2"/>
    </font>
    <font>
      <sz val="11"/>
      <color rgb="FF3289B7"/>
      <name val="Arial"/>
      <family val="2"/>
    </font>
    <font>
      <sz val="36"/>
      <color rgb="FF999999"/>
      <name val="Arial"/>
      <family val="2"/>
    </font>
    <font>
      <sz val="10"/>
      <color rgb="FFFFFFFF"/>
      <name val="Arial"/>
      <family val="2"/>
    </font>
    <font>
      <b/>
      <i/>
      <sz val="10"/>
      <color theme="1"/>
      <name val="Arial"/>
      <family val="2"/>
    </font>
    <font>
      <b/>
      <i/>
      <sz val="10"/>
      <color rgb="FF000000"/>
      <name val="Arial"/>
      <family val="2"/>
    </font>
    <font>
      <i/>
      <sz val="10"/>
      <name val="Calibri"/>
      <family val="2"/>
    </font>
    <font>
      <sz val="48"/>
      <color rgb="FF5D266D"/>
      <name val="Arial"/>
      <family val="2"/>
    </font>
    <font>
      <sz val="22"/>
      <color theme="1"/>
      <name val="Arial"/>
      <family val="2"/>
    </font>
  </fonts>
  <fills count="1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3289B7"/>
        <bgColor rgb="FF3289B7"/>
      </patternFill>
    </fill>
    <fill>
      <patternFill patternType="solid">
        <fgColor rgb="FFD9E8F2"/>
        <bgColor rgb="FFD9E8F2"/>
      </patternFill>
    </fill>
    <fill>
      <patternFill patternType="solid">
        <fgColor rgb="FFB7B7B7"/>
        <bgColor rgb="FFB7B7B7"/>
      </patternFill>
    </fill>
    <fill>
      <patternFill patternType="solid">
        <fgColor rgb="FFBFBFBF"/>
        <bgColor rgb="FFBFBFBF"/>
      </patternFill>
    </fill>
    <fill>
      <patternFill patternType="solid">
        <fgColor rgb="FF9E87B7"/>
        <bgColor rgb="FF9E87B7"/>
      </patternFill>
    </fill>
    <fill>
      <patternFill patternType="solid">
        <fgColor theme="7"/>
        <bgColor theme="7"/>
      </patternFill>
    </fill>
    <fill>
      <patternFill patternType="solid">
        <fgColor theme="4"/>
        <bgColor theme="4"/>
      </patternFill>
    </fill>
    <fill>
      <patternFill patternType="solid">
        <fgColor rgb="FFD8D8D8"/>
        <bgColor rgb="FFD8D8D8"/>
      </patternFill>
    </fill>
    <fill>
      <patternFill patternType="solid">
        <fgColor theme="0"/>
        <bgColor rgb="FF3289B7"/>
      </patternFill>
    </fill>
    <fill>
      <patternFill patternType="solid">
        <fgColor theme="0"/>
        <bgColor rgb="FFBFBFBF"/>
      </patternFill>
    </fill>
    <fill>
      <patternFill patternType="solid">
        <fgColor theme="0"/>
        <bgColor indexed="64"/>
      </patternFill>
    </fill>
    <fill>
      <patternFill patternType="solid">
        <fgColor theme="0"/>
        <bgColor rgb="FFFFFFFF"/>
      </patternFill>
    </fill>
    <fill>
      <patternFill patternType="solid">
        <fgColor theme="0"/>
        <bgColor rgb="FFD9E8F2"/>
      </patternFill>
    </fill>
    <fill>
      <patternFill patternType="solid">
        <fgColor theme="0"/>
        <bgColor rgb="FF9E87B7"/>
      </patternFill>
    </fill>
  </fills>
  <borders count="26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3289B7"/>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3289B7"/>
      </bottom>
      <diagonal/>
    </border>
    <border>
      <left/>
      <right/>
      <top style="thin">
        <color rgb="FFFFFFFF"/>
      </top>
      <bottom style="thin">
        <color rgb="FF3289B7"/>
      </bottom>
      <diagonal/>
    </border>
    <border>
      <left/>
      <right style="thin">
        <color rgb="FFFFFFFF"/>
      </right>
      <top style="thin">
        <color rgb="FFFFFFFF"/>
      </top>
      <bottom style="thin">
        <color rgb="FF3289B7"/>
      </bottom>
      <diagonal/>
    </border>
    <border>
      <left/>
      <right/>
      <top style="thin">
        <color rgb="FF3289B7"/>
      </top>
      <bottom style="medium">
        <color rgb="FF3289B7"/>
      </bottom>
      <diagonal/>
    </border>
    <border>
      <left/>
      <right/>
      <top style="thin">
        <color rgb="FF3289B7"/>
      </top>
      <bottom style="medium">
        <color rgb="FF3289B7"/>
      </bottom>
      <diagonal/>
    </border>
    <border>
      <left/>
      <right/>
      <top style="thin">
        <color rgb="FF3289B7"/>
      </top>
      <bottom style="medium">
        <color rgb="FF3289B7"/>
      </bottom>
      <diagonal/>
    </border>
    <border>
      <left/>
      <right/>
      <top/>
      <bottom/>
      <diagonal/>
    </border>
    <border>
      <left style="thin">
        <color rgb="FFFFFFFF"/>
      </left>
      <right style="thin">
        <color rgb="FFFFFFFF"/>
      </right>
      <top style="thin">
        <color rgb="FFFFFFFF"/>
      </top>
      <bottom style="thin">
        <color rgb="FF3289B7"/>
      </bottom>
      <diagonal/>
    </border>
    <border>
      <left/>
      <right style="thin">
        <color rgb="FFFFFFFF"/>
      </right>
      <top style="thin">
        <color rgb="FF3289B7"/>
      </top>
      <bottom style="thin">
        <color rgb="FF3289B7"/>
      </bottom>
      <diagonal/>
    </border>
    <border>
      <left/>
      <right/>
      <top style="thin">
        <color rgb="FF3289B7"/>
      </top>
      <bottom style="thin">
        <color rgb="FF3289B7"/>
      </bottom>
      <diagonal/>
    </border>
    <border>
      <left/>
      <right/>
      <top style="thin">
        <color rgb="FF3289B7"/>
      </top>
      <bottom style="thin">
        <color rgb="FF3289B7"/>
      </bottom>
      <diagonal/>
    </border>
    <border>
      <left/>
      <right style="thin">
        <color rgb="FFFFFFFF"/>
      </right>
      <top style="thin">
        <color rgb="FF3289B7"/>
      </top>
      <bottom/>
      <diagonal/>
    </border>
    <border>
      <left/>
      <right/>
      <top style="thin">
        <color rgb="FF3289B7"/>
      </top>
      <bottom/>
      <diagonal/>
    </border>
    <border>
      <left/>
      <right style="thin">
        <color rgb="FFFFFFFF"/>
      </right>
      <top/>
      <bottom/>
      <diagonal/>
    </border>
    <border>
      <left/>
      <right style="thin">
        <color rgb="FFFFFFFF"/>
      </right>
      <top/>
      <bottom style="thin">
        <color rgb="FF3289B7"/>
      </bottom>
      <diagonal/>
    </border>
    <border>
      <left/>
      <right/>
      <top style="thin">
        <color rgb="FF8BBAD5"/>
      </top>
      <bottom style="thin">
        <color rgb="FF8BBAD5"/>
      </bottom>
      <diagonal/>
    </border>
    <border>
      <left style="thin">
        <color rgb="FFFFFFFF"/>
      </left>
      <right/>
      <top style="thin">
        <color rgb="FF3289B7"/>
      </top>
      <bottom style="thin">
        <color rgb="FF3289B7"/>
      </bottom>
      <diagonal/>
    </border>
    <border>
      <left/>
      <right style="thin">
        <color rgb="FFFFFFFF"/>
      </right>
      <top style="medium">
        <color rgb="FF3289B7"/>
      </top>
      <bottom style="thin">
        <color rgb="FF3289B7"/>
      </bottom>
      <diagonal/>
    </border>
    <border>
      <left/>
      <right/>
      <top style="medium">
        <color rgb="FF3289B7"/>
      </top>
      <bottom style="thin">
        <color rgb="FF3289B7"/>
      </bottom>
      <diagonal/>
    </border>
    <border>
      <left/>
      <right/>
      <top style="thin">
        <color rgb="FF3289B7"/>
      </top>
      <bottom style="thin">
        <color rgb="FF3289B7"/>
      </bottom>
      <diagonal/>
    </border>
    <border>
      <left style="thin">
        <color rgb="FFFFFFFF"/>
      </left>
      <right/>
      <top style="medium">
        <color rgb="FF3289B7"/>
      </top>
      <bottom style="thin">
        <color rgb="FF3289B7"/>
      </bottom>
      <diagonal/>
    </border>
    <border>
      <left/>
      <right style="thin">
        <color rgb="FFFFFFFF"/>
      </right>
      <top/>
      <bottom style="thin">
        <color rgb="FF3289B7"/>
      </bottom>
      <diagonal/>
    </border>
    <border>
      <left/>
      <right/>
      <top/>
      <bottom style="thin">
        <color rgb="FF3289B7"/>
      </bottom>
      <diagonal/>
    </border>
    <border>
      <left style="thin">
        <color rgb="FFFFFFFF"/>
      </left>
      <right/>
      <top/>
      <bottom style="thin">
        <color rgb="FF3289B7"/>
      </bottom>
      <diagonal/>
    </border>
    <border>
      <left/>
      <right/>
      <top/>
      <bottom style="thin">
        <color rgb="FF3289B7"/>
      </bottom>
      <diagonal/>
    </border>
    <border>
      <left/>
      <right style="thin">
        <color rgb="FFFFFFFF"/>
      </right>
      <top/>
      <bottom style="thin">
        <color rgb="FF3289B7"/>
      </bottom>
      <diagonal/>
    </border>
    <border>
      <left style="thin">
        <color rgb="FFD8D8D8"/>
      </left>
      <right/>
      <top style="medium">
        <color rgb="FF3289B7"/>
      </top>
      <bottom style="thin">
        <color rgb="FF3289B7"/>
      </bottom>
      <diagonal/>
    </border>
    <border>
      <left/>
      <right/>
      <top style="medium">
        <color rgb="FF3289B7"/>
      </top>
      <bottom style="thin">
        <color rgb="FF3289B7"/>
      </bottom>
      <diagonal/>
    </border>
    <border>
      <left style="thin">
        <color rgb="FFD8D8D8"/>
      </left>
      <right/>
      <top/>
      <bottom style="thin">
        <color rgb="FF3289B7"/>
      </bottom>
      <diagonal/>
    </border>
    <border>
      <left/>
      <right/>
      <top/>
      <bottom style="thin">
        <color rgb="FF3289B7"/>
      </bottom>
      <diagonal/>
    </border>
    <border>
      <left style="thin">
        <color rgb="FFB7B7B7"/>
      </left>
      <right style="thin">
        <color rgb="FFB7B7B7"/>
      </right>
      <top/>
      <bottom style="thin">
        <color rgb="FF3289B7"/>
      </bottom>
      <diagonal/>
    </border>
    <border>
      <left style="thin">
        <color rgb="FFB7B7B7"/>
      </left>
      <right style="thin">
        <color rgb="FFB7B7B7"/>
      </right>
      <top/>
      <bottom style="thin">
        <color rgb="FFB7B7B7"/>
      </bottom>
      <diagonal/>
    </border>
    <border>
      <left style="thin">
        <color rgb="FFFFFFFF"/>
      </left>
      <right/>
      <top/>
      <bottom/>
      <diagonal/>
    </border>
    <border>
      <left style="thin">
        <color rgb="FFFFFFFF"/>
      </left>
      <right/>
      <top/>
      <bottom style="thin">
        <color rgb="FF3289B7"/>
      </bottom>
      <diagonal/>
    </border>
    <border>
      <left style="thin">
        <color rgb="FFFFFFFF"/>
      </left>
      <right/>
      <top style="thin">
        <color rgb="FF3289B7"/>
      </top>
      <bottom/>
      <diagonal/>
    </border>
    <border>
      <left/>
      <right/>
      <top/>
      <bottom style="medium">
        <color rgb="FF3289B7"/>
      </bottom>
      <diagonal/>
    </border>
    <border>
      <left/>
      <right/>
      <top/>
      <bottom style="medium">
        <color rgb="FF3289B7"/>
      </bottom>
      <diagonal/>
    </border>
    <border>
      <left/>
      <right/>
      <top/>
      <bottom style="medium">
        <color rgb="FF3289B7"/>
      </bottom>
      <diagonal/>
    </border>
    <border>
      <left/>
      <right style="thin">
        <color rgb="FFFFFFFF"/>
      </right>
      <top style="medium">
        <color rgb="FF3289B7"/>
      </top>
      <bottom/>
      <diagonal/>
    </border>
    <border>
      <left style="thin">
        <color rgb="FFB7B7B7"/>
      </left>
      <right/>
      <top style="thin">
        <color rgb="FF3289B7"/>
      </top>
      <bottom style="thin">
        <color rgb="FF3289B7"/>
      </bottom>
      <diagonal/>
    </border>
    <border>
      <left/>
      <right/>
      <top/>
      <bottom style="thin">
        <color rgb="FF3289B7"/>
      </bottom>
      <diagonal/>
    </border>
    <border>
      <left/>
      <right/>
      <top/>
      <bottom style="medium">
        <color rgb="FF3289B7"/>
      </bottom>
      <diagonal/>
    </border>
    <border>
      <left/>
      <right/>
      <top/>
      <bottom style="medium">
        <color rgb="FF3289B7"/>
      </bottom>
      <diagonal/>
    </border>
    <border>
      <left/>
      <right/>
      <top/>
      <bottom style="medium">
        <color rgb="FF3289B7"/>
      </bottom>
      <diagonal/>
    </border>
    <border>
      <left style="thin">
        <color rgb="FFFFFFFF"/>
      </left>
      <right style="thin">
        <color rgb="FFFFFFFF"/>
      </right>
      <top/>
      <bottom style="thin">
        <color rgb="FF3289B7"/>
      </bottom>
      <diagonal/>
    </border>
    <border>
      <left style="thin">
        <color rgb="FFFFFFFF"/>
      </left>
      <right style="thin">
        <color rgb="FFFFFFFF"/>
      </right>
      <top style="thin">
        <color rgb="FF3289B7"/>
      </top>
      <bottom style="thin">
        <color rgb="FF3289B7"/>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bottom style="medium">
        <color rgb="FF3289B7"/>
      </bottom>
      <diagonal/>
    </border>
    <border>
      <left/>
      <right style="thin">
        <color rgb="FFFFFFFF"/>
      </right>
      <top/>
      <bottom style="medium">
        <color rgb="FF3289B7"/>
      </bottom>
      <diagonal/>
    </border>
    <border>
      <left style="thin">
        <color rgb="FFFFFFFF"/>
      </left>
      <right style="thin">
        <color rgb="FFFFFFFF"/>
      </right>
      <top style="thin">
        <color rgb="FF3289B7"/>
      </top>
      <bottom/>
      <diagonal/>
    </border>
    <border>
      <left/>
      <right/>
      <top style="thin">
        <color rgb="FF3289B7"/>
      </top>
      <bottom/>
      <diagonal/>
    </border>
    <border>
      <left/>
      <right/>
      <top style="thin">
        <color rgb="FF3289B7"/>
      </top>
      <bottom/>
      <diagonal/>
    </border>
    <border>
      <left/>
      <right style="thin">
        <color rgb="FF3289B7"/>
      </right>
      <top/>
      <bottom/>
      <diagonal/>
    </border>
    <border>
      <left/>
      <right style="thin">
        <color rgb="FFFFFFFF"/>
      </right>
      <top/>
      <bottom/>
      <diagonal/>
    </border>
    <border>
      <left style="thin">
        <color rgb="FF3289B7"/>
      </left>
      <right/>
      <top/>
      <bottom/>
      <diagonal/>
    </border>
    <border>
      <left/>
      <right style="thin">
        <color rgb="FFFFFFFF"/>
      </right>
      <top style="thin">
        <color rgb="FF3289B7"/>
      </top>
      <bottom style="thin">
        <color rgb="FF3289B7"/>
      </bottom>
      <diagonal/>
    </border>
    <border>
      <left/>
      <right style="thin">
        <color rgb="FFFFFFFF"/>
      </right>
      <top style="thin">
        <color rgb="FF3289B7"/>
      </top>
      <bottom/>
      <diagonal/>
    </border>
    <border>
      <left/>
      <right style="thin">
        <color rgb="FFFFFFFF"/>
      </right>
      <top/>
      <bottom/>
      <diagonal/>
    </border>
    <border>
      <left/>
      <right style="thin">
        <color rgb="FFFFFFFF"/>
      </right>
      <top/>
      <bottom/>
      <diagonal/>
    </border>
    <border>
      <left/>
      <right style="thin">
        <color rgb="FFFFFFFF"/>
      </right>
      <top style="thin">
        <color rgb="FF3289B7"/>
      </top>
      <bottom style="medium">
        <color rgb="FF3289B7"/>
      </bottom>
      <diagonal/>
    </border>
    <border>
      <left/>
      <right/>
      <top style="thin">
        <color rgb="FF3289B7"/>
      </top>
      <bottom style="thin">
        <color rgb="FF3289B7"/>
      </bottom>
      <diagonal/>
    </border>
    <border>
      <left/>
      <right style="thin">
        <color rgb="FFFFFFFF"/>
      </right>
      <top/>
      <bottom style="medium">
        <color rgb="FF3289B7"/>
      </bottom>
      <diagonal/>
    </border>
    <border>
      <left/>
      <right style="thin">
        <color rgb="FF3289B7"/>
      </right>
      <top style="thin">
        <color rgb="FF3289B7"/>
      </top>
      <bottom style="thin">
        <color rgb="FF3289B7"/>
      </bottom>
      <diagonal/>
    </border>
    <border>
      <left style="thin">
        <color rgb="FF3289B7"/>
      </left>
      <right style="thin">
        <color rgb="FFFFFFFF"/>
      </right>
      <top style="thin">
        <color rgb="FFFFFFFF"/>
      </top>
      <bottom style="thin">
        <color rgb="FFFFFFFF"/>
      </bottom>
      <diagonal/>
    </border>
    <border>
      <left/>
      <right style="thin">
        <color rgb="FFD9E8F2"/>
      </right>
      <top/>
      <bottom style="thin">
        <color rgb="FF3289B7"/>
      </bottom>
      <diagonal/>
    </border>
    <border>
      <left style="thin">
        <color rgb="FF3289B7"/>
      </left>
      <right style="thin">
        <color rgb="FF3289B7"/>
      </right>
      <top/>
      <bottom style="thin">
        <color rgb="FF3289B7"/>
      </bottom>
      <diagonal/>
    </border>
    <border>
      <left style="thin">
        <color rgb="FF3289B7"/>
      </left>
      <right style="thin">
        <color rgb="FFD9E8F2"/>
      </right>
      <top/>
      <bottom style="thin">
        <color rgb="FF3289B7"/>
      </bottom>
      <diagonal/>
    </border>
    <border>
      <left/>
      <right style="thin">
        <color rgb="FFD9E8F2"/>
      </right>
      <top style="thin">
        <color rgb="FF3289B7"/>
      </top>
      <bottom style="thin">
        <color rgb="FF3289B7"/>
      </bottom>
      <diagonal/>
    </border>
    <border>
      <left style="thin">
        <color rgb="FF3289B7"/>
      </left>
      <right style="thin">
        <color rgb="FF3289B7"/>
      </right>
      <top style="thin">
        <color rgb="FF3289B7"/>
      </top>
      <bottom style="thin">
        <color rgb="FF3289B7"/>
      </bottom>
      <diagonal/>
    </border>
    <border>
      <left style="thin">
        <color rgb="FF3289B7"/>
      </left>
      <right style="thin">
        <color rgb="FFD9E8F2"/>
      </right>
      <top style="thin">
        <color rgb="FF3289B7"/>
      </top>
      <bottom style="thin">
        <color rgb="FF3289B7"/>
      </bottom>
      <diagonal/>
    </border>
    <border>
      <left style="thin">
        <color rgb="FF3289B7"/>
      </left>
      <right style="thin">
        <color rgb="FFFFFFFF"/>
      </right>
      <top style="thin">
        <color rgb="FFFFFFFF"/>
      </top>
      <bottom style="thin">
        <color rgb="FF3289B7"/>
      </bottom>
      <diagonal/>
    </border>
    <border>
      <left/>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style="thin">
        <color rgb="FF3289B7"/>
      </top>
      <bottom style="thin">
        <color rgb="FFFFFFFF"/>
      </bottom>
      <diagonal/>
    </border>
    <border>
      <left/>
      <right style="thin">
        <color rgb="FFFFFFFF"/>
      </right>
      <top style="thin">
        <color rgb="FFFFFFFF"/>
      </top>
      <bottom style="thin">
        <color rgb="FF3289B7"/>
      </bottom>
      <diagonal/>
    </border>
    <border>
      <left/>
      <right style="thin">
        <color rgb="FFFFFFFF"/>
      </right>
      <top/>
      <bottom style="thin">
        <color rgb="FFA0C6DC"/>
      </bottom>
      <diagonal/>
    </border>
    <border>
      <left style="thin">
        <color rgb="FFD9E8F2"/>
      </left>
      <right style="thin">
        <color rgb="FF3289B7"/>
      </right>
      <top/>
      <bottom style="thin">
        <color rgb="FF3289B7"/>
      </bottom>
      <diagonal/>
    </border>
    <border>
      <left/>
      <right style="thin">
        <color rgb="FF3289B7"/>
      </right>
      <top style="thin">
        <color rgb="FFFFFFFF"/>
      </top>
      <bottom/>
      <diagonal/>
    </border>
    <border>
      <left/>
      <right style="thin">
        <color rgb="FFFFFFFF"/>
      </right>
      <top style="thin">
        <color rgb="FFFFFFFF"/>
      </top>
      <bottom/>
      <diagonal/>
    </border>
    <border>
      <left style="thin">
        <color rgb="FFD9E8F2"/>
      </left>
      <right style="thin">
        <color rgb="FF3289B7"/>
      </right>
      <top style="thin">
        <color rgb="FF3289B7"/>
      </top>
      <bottom style="thin">
        <color rgb="FF3289B7"/>
      </bottom>
      <diagonal/>
    </border>
    <border>
      <left/>
      <right style="thin">
        <color rgb="FF3289B7"/>
      </right>
      <top/>
      <bottom style="thin">
        <color rgb="FF3289B7"/>
      </bottom>
      <diagonal/>
    </border>
    <border>
      <left/>
      <right style="thin">
        <color rgb="FF3289B7"/>
      </right>
      <top style="thin">
        <color rgb="FF3289B7"/>
      </top>
      <bottom/>
      <diagonal/>
    </border>
    <border>
      <left style="thin">
        <color rgb="FF3289B7"/>
      </left>
      <right style="thin">
        <color rgb="FFFFFFFF"/>
      </right>
      <top style="thin">
        <color rgb="FF3289B7"/>
      </top>
      <bottom style="thin">
        <color rgb="FFFFFFFF"/>
      </bottom>
      <diagonal/>
    </border>
    <border>
      <left/>
      <right/>
      <top style="thin">
        <color rgb="FFA0C6DC"/>
      </top>
      <bottom style="thin">
        <color rgb="FF3289B7"/>
      </bottom>
      <diagonal/>
    </border>
    <border>
      <left/>
      <right style="thin">
        <color rgb="FFFFFFFF"/>
      </right>
      <top style="thin">
        <color rgb="FFA0C6DC"/>
      </top>
      <bottom style="thin">
        <color rgb="FF3289B7"/>
      </bottom>
      <diagonal/>
    </border>
    <border>
      <left style="thin">
        <color rgb="FF3289B7"/>
      </left>
      <right style="thin">
        <color rgb="FFFFFFFF"/>
      </right>
      <top style="thin">
        <color rgb="FF3289B7"/>
      </top>
      <bottom style="thin">
        <color rgb="FF3289B7"/>
      </bottom>
      <diagonal/>
    </border>
    <border>
      <left style="thin">
        <color rgb="FFFFFFFF"/>
      </left>
      <right/>
      <top style="thin">
        <color rgb="FFFFFFFF"/>
      </top>
      <bottom style="medium">
        <color rgb="FF3289B7"/>
      </bottom>
      <diagonal/>
    </border>
    <border>
      <left/>
      <right/>
      <top style="thin">
        <color rgb="FFFFFFFF"/>
      </top>
      <bottom style="medium">
        <color rgb="FF3289B7"/>
      </bottom>
      <diagonal/>
    </border>
    <border>
      <left style="thin">
        <color rgb="FF3289B7"/>
      </left>
      <right style="thin">
        <color rgb="FF3289B7"/>
      </right>
      <top/>
      <bottom style="thin">
        <color rgb="FFFFFFFF"/>
      </bottom>
      <diagonal/>
    </border>
    <border>
      <left style="thin">
        <color rgb="FF3289B7"/>
      </left>
      <right/>
      <top/>
      <bottom style="thin">
        <color rgb="FF3289B7"/>
      </bottom>
      <diagonal/>
    </border>
    <border>
      <left style="thin">
        <color rgb="FF3289B7"/>
      </left>
      <right/>
      <top style="thin">
        <color rgb="FF3289B7"/>
      </top>
      <bottom style="thin">
        <color rgb="FF3289B7"/>
      </bottom>
      <diagonal/>
    </border>
    <border>
      <left style="thin">
        <color rgb="FF3289B7"/>
      </left>
      <right/>
      <top style="thin">
        <color rgb="FF3289B7"/>
      </top>
      <bottom/>
      <diagonal/>
    </border>
    <border>
      <left style="thin">
        <color rgb="FF3289B7"/>
      </left>
      <right/>
      <top/>
      <bottom/>
      <diagonal/>
    </border>
    <border>
      <left style="thin">
        <color rgb="FF3289B7"/>
      </left>
      <right style="thin">
        <color rgb="FF3289B7"/>
      </right>
      <top style="thin">
        <color rgb="FF3289B7"/>
      </top>
      <bottom/>
      <diagonal/>
    </border>
    <border>
      <left style="thin">
        <color rgb="FF3289B7"/>
      </left>
      <right style="thin">
        <color rgb="FF3289B7"/>
      </right>
      <top/>
      <bottom/>
      <diagonal/>
    </border>
    <border>
      <left style="thin">
        <color rgb="FFFFFFFF"/>
      </left>
      <right/>
      <top style="thin">
        <color rgb="FFFFFFFF"/>
      </top>
      <bottom/>
      <diagonal/>
    </border>
    <border>
      <left style="thin">
        <color rgb="FF3289B7"/>
      </left>
      <right/>
      <top style="thin">
        <color rgb="FF3289B7"/>
      </top>
      <bottom style="thin">
        <color rgb="FFFFFFFF"/>
      </bottom>
      <diagonal/>
    </border>
    <border>
      <left/>
      <right/>
      <top style="thin">
        <color rgb="FF3289B7"/>
      </top>
      <bottom style="thin">
        <color rgb="FFFFFFFF"/>
      </bottom>
      <diagonal/>
    </border>
    <border>
      <left/>
      <right style="thin">
        <color rgb="FF3289B7"/>
      </right>
      <top style="thin">
        <color rgb="FF3289B7"/>
      </top>
      <bottom style="thin">
        <color rgb="FFFFFFFF"/>
      </bottom>
      <diagonal/>
    </border>
    <border>
      <left style="thin">
        <color rgb="FFFFFFFF"/>
      </left>
      <right style="thin">
        <color rgb="FF3289B7"/>
      </right>
      <top style="thin">
        <color rgb="FF3289B7"/>
      </top>
      <bottom style="thin">
        <color rgb="FF3289B7"/>
      </bottom>
      <diagonal/>
    </border>
    <border>
      <left style="thin">
        <color rgb="FFFFFFFF"/>
      </left>
      <right style="thin">
        <color rgb="FF3289B7"/>
      </right>
      <top/>
      <bottom/>
      <diagonal/>
    </border>
    <border>
      <left style="thin">
        <color rgb="FFFFFFFF"/>
      </left>
      <right style="thin">
        <color rgb="FF3289B7"/>
      </right>
      <top style="thin">
        <color rgb="FFFFFFFF"/>
      </top>
      <bottom style="thin">
        <color rgb="FF3289B7"/>
      </bottom>
      <diagonal/>
    </border>
    <border>
      <left style="thin">
        <color rgb="FF3289B7"/>
      </left>
      <right/>
      <top/>
      <bottom style="thin">
        <color rgb="FFFFFFFF"/>
      </bottom>
      <diagonal/>
    </border>
    <border>
      <left/>
      <right style="thin">
        <color rgb="FF3289B7"/>
      </right>
      <top/>
      <bottom style="thin">
        <color rgb="FFFFFFFF"/>
      </bottom>
      <diagonal/>
    </border>
    <border>
      <left/>
      <right/>
      <top/>
      <bottom style="thin">
        <color rgb="FFFFFFFF"/>
      </bottom>
      <diagonal/>
    </border>
    <border>
      <left style="medium">
        <color rgb="FF3289B7"/>
      </left>
      <right/>
      <top style="medium">
        <color rgb="FF3289B7"/>
      </top>
      <bottom style="medium">
        <color rgb="FF3289B7"/>
      </bottom>
      <diagonal/>
    </border>
    <border>
      <left/>
      <right style="medium">
        <color rgb="FF3289B7"/>
      </right>
      <top style="medium">
        <color rgb="FF3289B7"/>
      </top>
      <bottom style="medium">
        <color rgb="FF3289B7"/>
      </bottom>
      <diagonal/>
    </border>
    <border>
      <left style="medium">
        <color rgb="FF3289B7"/>
      </left>
      <right/>
      <top style="medium">
        <color rgb="FF3289B7"/>
      </top>
      <bottom/>
      <diagonal/>
    </border>
    <border>
      <left/>
      <right/>
      <top style="medium">
        <color rgb="FF3289B7"/>
      </top>
      <bottom/>
      <diagonal/>
    </border>
    <border>
      <left/>
      <right style="medium">
        <color rgb="FF3289B7"/>
      </right>
      <top style="medium">
        <color rgb="FF3289B7"/>
      </top>
      <bottom/>
      <diagonal/>
    </border>
    <border>
      <left/>
      <right/>
      <top style="medium">
        <color rgb="FF3289B7"/>
      </top>
      <bottom style="medium">
        <color rgb="FF3289B7"/>
      </bottom>
      <diagonal/>
    </border>
    <border>
      <left style="medium">
        <color rgb="FFFFFFFF"/>
      </left>
      <right/>
      <top style="thin">
        <color rgb="FF3289B7"/>
      </top>
      <bottom/>
      <diagonal/>
    </border>
    <border>
      <left/>
      <right style="medium">
        <color rgb="FFFFFFFF"/>
      </right>
      <top style="thin">
        <color rgb="FF3289B7"/>
      </top>
      <bottom/>
      <diagonal/>
    </border>
    <border>
      <left style="medium">
        <color rgb="FFFFFFFF"/>
      </left>
      <right/>
      <top/>
      <bottom/>
      <diagonal/>
    </border>
    <border>
      <left/>
      <right style="medium">
        <color rgb="FFFFFFFF"/>
      </right>
      <top/>
      <bottom/>
      <diagonal/>
    </border>
    <border>
      <left style="medium">
        <color rgb="FFFFFFFF"/>
      </left>
      <right/>
      <top/>
      <bottom style="thin">
        <color rgb="FF3289B7"/>
      </bottom>
      <diagonal/>
    </border>
    <border>
      <left/>
      <right style="medium">
        <color rgb="FFFFFFFF"/>
      </right>
      <top/>
      <bottom style="thin">
        <color rgb="FF3289B7"/>
      </bottom>
      <diagonal/>
    </border>
    <border>
      <left/>
      <right/>
      <top style="thin">
        <color rgb="FFFFFFFF"/>
      </top>
      <bottom/>
      <diagonal/>
    </border>
    <border>
      <left style="thin">
        <color rgb="FFFFFFFF"/>
      </left>
      <right style="medium">
        <color rgb="FFFFFFFF"/>
      </right>
      <top style="medium">
        <color rgb="FFFFFFFF"/>
      </top>
      <bottom style="thin">
        <color rgb="FFFFFFFF"/>
      </bottom>
      <diagonal/>
    </border>
    <border>
      <left style="thin">
        <color rgb="FFFFFFFF"/>
      </left>
      <right style="medium">
        <color rgb="FFFFFFFF"/>
      </right>
      <top style="thin">
        <color rgb="FFFFFFFF"/>
      </top>
      <bottom style="thin">
        <color rgb="FFFFFFFF"/>
      </bottom>
      <diagonal/>
    </border>
    <border>
      <left style="thin">
        <color rgb="FFFFFFFF"/>
      </left>
      <right style="medium">
        <color rgb="FFFFFFFF"/>
      </right>
      <top style="thin">
        <color rgb="FFFFFFFF"/>
      </top>
      <bottom style="medium">
        <color rgb="FFFFFFFF"/>
      </bottom>
      <diagonal/>
    </border>
    <border>
      <left style="thin">
        <color rgb="FFD9E8F2"/>
      </left>
      <right/>
      <top/>
      <bottom/>
      <diagonal/>
    </border>
    <border>
      <left/>
      <right style="thin">
        <color rgb="FFD9E8F2"/>
      </right>
      <top/>
      <bottom/>
      <diagonal/>
    </border>
    <border>
      <left style="medium">
        <color rgb="FFFFFFFF"/>
      </left>
      <right style="medium">
        <color rgb="FFFFFFFF"/>
      </right>
      <top style="medium">
        <color rgb="FFFFFFFF"/>
      </top>
      <bottom style="medium">
        <color rgb="FFFFFFFF"/>
      </bottom>
      <diagonal/>
    </border>
    <border>
      <left style="thin">
        <color rgb="FFD9E8F2"/>
      </left>
      <right/>
      <top style="thin">
        <color rgb="FFFFFFFF"/>
      </top>
      <bottom/>
      <diagonal/>
    </border>
    <border>
      <left/>
      <right style="thin">
        <color rgb="FFD9E8F2"/>
      </right>
      <top style="thin">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thin">
        <color rgb="FF9E87B7"/>
      </bottom>
      <diagonal/>
    </border>
    <border>
      <left/>
      <right style="thin">
        <color rgb="FFFFFFFF"/>
      </right>
      <top/>
      <bottom style="thin">
        <color rgb="FF9E87B7"/>
      </bottom>
      <diagonal/>
    </border>
    <border>
      <left style="medium">
        <color rgb="FF3289B7"/>
      </left>
      <right/>
      <top style="medium">
        <color rgb="FF3289B7"/>
      </top>
      <bottom style="medium">
        <color rgb="FFFFFFFF"/>
      </bottom>
      <diagonal/>
    </border>
    <border>
      <left/>
      <right/>
      <top style="medium">
        <color rgb="FF3289B7"/>
      </top>
      <bottom style="medium">
        <color rgb="FFFFFFFF"/>
      </bottom>
      <diagonal/>
    </border>
    <border>
      <left/>
      <right style="thin">
        <color rgb="FF3289B7"/>
      </right>
      <top style="medium">
        <color rgb="FF3289B7"/>
      </top>
      <bottom style="medium">
        <color rgb="FFFFFFFF"/>
      </bottom>
      <diagonal/>
    </border>
    <border>
      <left style="thin">
        <color rgb="FF3289B7"/>
      </left>
      <right style="thin">
        <color rgb="FF3289B7"/>
      </right>
      <top/>
      <bottom style="medium">
        <color rgb="FFFFFFFF"/>
      </bottom>
      <diagonal/>
    </border>
    <border>
      <left style="thin">
        <color rgb="FF3289B7"/>
      </left>
      <right/>
      <top/>
      <bottom style="medium">
        <color rgb="FFFFFFFF"/>
      </bottom>
      <diagonal/>
    </border>
    <border>
      <left style="thin">
        <color rgb="FF000000"/>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9E87B7"/>
      </bottom>
      <diagonal/>
    </border>
    <border>
      <left/>
      <right style="thin">
        <color rgb="FFFFFFFF"/>
      </right>
      <top style="thin">
        <color rgb="FFFFFFFF"/>
      </top>
      <bottom style="thin">
        <color rgb="FF9E87B7"/>
      </bottom>
      <diagonal/>
    </border>
    <border>
      <left style="medium">
        <color rgb="FFFFFFFF"/>
      </left>
      <right style="medium">
        <color rgb="FFFFFFFF"/>
      </right>
      <top/>
      <bottom style="medium">
        <color rgb="FFFFFFFF"/>
      </bottom>
      <diagonal/>
    </border>
    <border>
      <left style="medium">
        <color rgb="FF3289B7"/>
      </left>
      <right/>
      <top style="medium">
        <color rgb="FF3289B7"/>
      </top>
      <bottom style="thin">
        <color rgb="FF3289B7"/>
      </bottom>
      <diagonal/>
    </border>
    <border>
      <left/>
      <right style="thin">
        <color rgb="FF3289B7"/>
      </right>
      <top style="medium">
        <color rgb="FF3289B7"/>
      </top>
      <bottom style="thin">
        <color rgb="FF3289B7"/>
      </bottom>
      <diagonal/>
    </border>
    <border>
      <left/>
      <right/>
      <top style="medium">
        <color rgb="FF3289B7"/>
      </top>
      <bottom style="thin">
        <color rgb="FF3289B7"/>
      </bottom>
      <diagonal/>
    </border>
    <border>
      <left style="medium">
        <color rgb="FFFFFFFF"/>
      </left>
      <right/>
      <top style="medium">
        <color rgb="FFFFFFFF"/>
      </top>
      <bottom/>
      <diagonal/>
    </border>
    <border>
      <left/>
      <right style="thin">
        <color rgb="FF3289B7"/>
      </right>
      <top style="medium">
        <color rgb="FF3289B7"/>
      </top>
      <bottom style="medium">
        <color rgb="FF3289B7"/>
      </bottom>
      <diagonal/>
    </border>
    <border>
      <left style="thin">
        <color rgb="FF3289B7"/>
      </left>
      <right style="thin">
        <color rgb="FF3289B7"/>
      </right>
      <top style="medium">
        <color rgb="FF3289B7"/>
      </top>
      <bottom style="medium">
        <color rgb="FF3289B7"/>
      </bottom>
      <diagonal/>
    </border>
    <border>
      <left style="thin">
        <color rgb="FF3289B7"/>
      </left>
      <right style="medium">
        <color rgb="FF3289B7"/>
      </right>
      <top style="medium">
        <color rgb="FF3289B7"/>
      </top>
      <bottom style="medium">
        <color rgb="FF3289B7"/>
      </bottom>
      <diagonal/>
    </border>
    <border>
      <left style="thin">
        <color rgb="FF3289B7"/>
      </left>
      <right style="thin">
        <color rgb="FF3289B7"/>
      </right>
      <top style="medium">
        <color rgb="FF3289B7"/>
      </top>
      <bottom style="thin">
        <color rgb="FF3289B7"/>
      </bottom>
      <diagonal/>
    </border>
    <border>
      <left style="thin">
        <color rgb="FF3289B7"/>
      </left>
      <right style="medium">
        <color rgb="FF3289B7"/>
      </right>
      <top style="medium">
        <color rgb="FF3289B7"/>
      </top>
      <bottom style="thin">
        <color rgb="FF3289B7"/>
      </bottom>
      <diagonal/>
    </border>
    <border>
      <left style="medium">
        <color rgb="FF3289B7"/>
      </left>
      <right/>
      <top style="thin">
        <color rgb="FF3289B7"/>
      </top>
      <bottom style="medium">
        <color rgb="FF3289B7"/>
      </bottom>
      <diagonal/>
    </border>
    <border>
      <left/>
      <right style="thin">
        <color rgb="FF3289B7"/>
      </right>
      <top style="thin">
        <color rgb="FF3289B7"/>
      </top>
      <bottom style="medium">
        <color rgb="FF3289B7"/>
      </bottom>
      <diagonal/>
    </border>
    <border>
      <left style="thin">
        <color rgb="FF3289B7"/>
      </left>
      <right style="thin">
        <color rgb="FF3289B7"/>
      </right>
      <top style="thin">
        <color rgb="FF3289B7"/>
      </top>
      <bottom style="medium">
        <color rgb="FF3289B7"/>
      </bottom>
      <diagonal/>
    </border>
    <border>
      <left style="thin">
        <color rgb="FF3289B7"/>
      </left>
      <right style="medium">
        <color rgb="FF3289B7"/>
      </right>
      <top style="thin">
        <color rgb="FF3289B7"/>
      </top>
      <bottom style="medium">
        <color rgb="FF3289B7"/>
      </bottom>
      <diagonal/>
    </border>
    <border>
      <left style="medium">
        <color rgb="FF3289B7"/>
      </left>
      <right/>
      <top/>
      <bottom style="thin">
        <color rgb="FF3289B7"/>
      </bottom>
      <diagonal/>
    </border>
    <border>
      <left style="thin">
        <color rgb="FF3289B7"/>
      </left>
      <right style="medium">
        <color rgb="FF3289B7"/>
      </right>
      <top/>
      <bottom style="thin">
        <color rgb="FF3289B7"/>
      </bottom>
      <diagonal/>
    </border>
    <border>
      <left style="medium">
        <color rgb="FF3289B7"/>
      </left>
      <right/>
      <top style="thin">
        <color rgb="FF3289B7"/>
      </top>
      <bottom style="thin">
        <color rgb="FF3289B7"/>
      </bottom>
      <diagonal/>
    </border>
    <border>
      <left style="thin">
        <color rgb="FF3289B7"/>
      </left>
      <right style="medium">
        <color rgb="FF3289B7"/>
      </right>
      <top style="thin">
        <color rgb="FF3289B7"/>
      </top>
      <bottom style="thin">
        <color rgb="FF3289B7"/>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000000"/>
      </left>
      <right/>
      <top/>
      <bottom style="medium">
        <color rgb="FF3289B7"/>
      </bottom>
      <diagonal/>
    </border>
    <border>
      <left/>
      <right style="thin">
        <color rgb="FF000000"/>
      </right>
      <top/>
      <bottom style="medium">
        <color rgb="FF3289B7"/>
      </bottom>
      <diagonal/>
    </border>
    <border>
      <left/>
      <right/>
      <top/>
      <bottom style="thin">
        <color rgb="FF6FA8DC"/>
      </bottom>
      <diagonal/>
    </border>
    <border>
      <left/>
      <right/>
      <top/>
      <bottom style="thin">
        <color rgb="FF6FA8DC"/>
      </bottom>
      <diagonal/>
    </border>
    <border>
      <left/>
      <right/>
      <top/>
      <bottom style="thin">
        <color rgb="FF6FA8DC"/>
      </bottom>
      <diagonal/>
    </border>
    <border>
      <left/>
      <right style="thin">
        <color rgb="FFFFFFFF"/>
      </right>
      <top/>
      <bottom style="thin">
        <color rgb="FF6FA8DC"/>
      </bottom>
      <diagonal/>
    </border>
    <border>
      <left style="thin">
        <color rgb="FFD9E8F2"/>
      </left>
      <right/>
      <top style="thin">
        <color rgb="FF3289B7"/>
      </top>
      <bottom/>
      <diagonal/>
    </border>
    <border>
      <left style="thin">
        <color rgb="FFD9E8F2"/>
      </left>
      <right/>
      <top/>
      <bottom style="thin">
        <color rgb="FF3289B7"/>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medium">
        <color rgb="FF3289B7"/>
      </left>
      <right/>
      <top/>
      <bottom/>
      <diagonal/>
    </border>
    <border>
      <left/>
      <right/>
      <top style="thin">
        <color rgb="FF3289B7"/>
      </top>
      <bottom style="thin">
        <color theme="0"/>
      </bottom>
      <diagonal/>
    </border>
    <border>
      <left style="thin">
        <color rgb="FFFFFFFF"/>
      </left>
      <right style="thin">
        <color rgb="FFFFFFFF"/>
      </right>
      <top style="thin">
        <color rgb="FF3289B7"/>
      </top>
      <bottom style="thin">
        <color theme="0"/>
      </bottom>
      <diagonal/>
    </border>
    <border>
      <left/>
      <right/>
      <top style="thin">
        <color theme="0"/>
      </top>
      <bottom style="medium">
        <color rgb="FF3289B7"/>
      </bottom>
      <diagonal/>
    </border>
    <border>
      <left/>
      <right style="thin">
        <color rgb="FFFFFFFF"/>
      </right>
      <top style="thin">
        <color theme="0"/>
      </top>
      <bottom style="medium">
        <color rgb="FF3289B7"/>
      </bottom>
      <diagonal/>
    </border>
    <border>
      <left style="thin">
        <color rgb="FF3289B7"/>
      </left>
      <right/>
      <top style="thin">
        <color rgb="FF9E87B7"/>
      </top>
      <bottom style="thin">
        <color rgb="FF3289B7"/>
      </bottom>
      <diagonal/>
    </border>
    <border>
      <left/>
      <right/>
      <top style="thin">
        <color rgb="FF9E87B7"/>
      </top>
      <bottom style="thin">
        <color rgb="FF3289B7"/>
      </bottom>
      <diagonal/>
    </border>
    <border>
      <left/>
      <right style="thin">
        <color rgb="FF3289B7"/>
      </right>
      <top style="thin">
        <color rgb="FF9E87B7"/>
      </top>
      <bottom style="thin">
        <color rgb="FF3289B7"/>
      </bottom>
      <diagonal/>
    </border>
    <border>
      <left/>
      <right/>
      <top style="medium">
        <color rgb="FFFFFFFF"/>
      </top>
      <bottom style="thin">
        <color rgb="FF3289B7"/>
      </bottom>
      <diagonal/>
    </border>
    <border>
      <left/>
      <right style="thin">
        <color rgb="FFFFFFFF"/>
      </right>
      <top style="medium">
        <color rgb="FFFFFFFF"/>
      </top>
      <bottom style="thin">
        <color rgb="FF3289B7"/>
      </bottom>
      <diagonal/>
    </border>
    <border>
      <left/>
      <right/>
      <top style="thin">
        <color theme="0"/>
      </top>
      <bottom style="thin">
        <color rgb="FF3289B7"/>
      </bottom>
      <diagonal/>
    </border>
    <border>
      <left/>
      <right style="thin">
        <color theme="0"/>
      </right>
      <top style="thin">
        <color theme="0"/>
      </top>
      <bottom style="thin">
        <color rgb="FF3289B7"/>
      </bottom>
      <diagonal/>
    </border>
    <border>
      <left/>
      <right style="medium">
        <color rgb="FFFFFFFF"/>
      </right>
      <top style="medium">
        <color rgb="FFFFFFFF"/>
      </top>
      <bottom/>
      <diagonal/>
    </border>
    <border>
      <left style="thin">
        <color rgb="FF3289B7"/>
      </left>
      <right/>
      <top style="medium">
        <color rgb="FF3289B7"/>
      </top>
      <bottom/>
      <diagonal/>
    </border>
    <border>
      <left/>
      <right style="medium">
        <color theme="0"/>
      </right>
      <top style="medium">
        <color rgb="FF3289B7"/>
      </top>
      <bottom/>
      <diagonal/>
    </border>
    <border>
      <left/>
      <right style="medium">
        <color theme="0"/>
      </right>
      <top/>
      <bottom/>
      <diagonal/>
    </border>
    <border>
      <left/>
      <right style="medium">
        <color theme="0"/>
      </right>
      <top/>
      <bottom style="thin">
        <color rgb="FF3289B7"/>
      </bottom>
      <diagonal/>
    </border>
    <border>
      <left/>
      <right style="thin">
        <color theme="0"/>
      </right>
      <top/>
      <bottom/>
      <diagonal/>
    </border>
    <border>
      <left/>
      <right style="thin">
        <color theme="0"/>
      </right>
      <top/>
      <bottom style="thin">
        <color rgb="FF3289B7"/>
      </bottom>
      <diagonal/>
    </border>
    <border>
      <left style="thin">
        <color rgb="FFFFFFFF"/>
      </left>
      <right/>
      <top style="medium">
        <color rgb="FF3289B7"/>
      </top>
      <bottom style="thin">
        <color rgb="FFFFFFFF"/>
      </bottom>
      <diagonal/>
    </border>
    <border>
      <left/>
      <right/>
      <top style="medium">
        <color rgb="FF3289B7"/>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style="medium">
        <color theme="0"/>
      </left>
      <right style="medium">
        <color theme="0"/>
      </right>
      <top style="medium">
        <color rgb="FF3289B7"/>
      </top>
      <bottom style="medium">
        <color theme="0"/>
      </bottom>
      <diagonal/>
    </border>
    <border>
      <left style="medium">
        <color theme="0"/>
      </left>
      <right style="medium">
        <color theme="0"/>
      </right>
      <top/>
      <bottom style="thin">
        <color rgb="FFFFFFFF"/>
      </bottom>
      <diagonal/>
    </border>
    <border>
      <left style="thin">
        <color rgb="FFFFFFFF"/>
      </left>
      <right/>
      <top style="medium">
        <color rgb="FF3289B7"/>
      </top>
      <bottom/>
      <diagonal/>
    </border>
    <border>
      <left style="medium">
        <color rgb="FF3289B7"/>
      </left>
      <right/>
      <top style="thin">
        <color theme="0"/>
      </top>
      <bottom style="medium">
        <color rgb="FF3289B7"/>
      </bottom>
      <diagonal/>
    </border>
    <border>
      <left/>
      <right style="medium">
        <color rgb="FF3289B7"/>
      </right>
      <top style="thin">
        <color theme="0"/>
      </top>
      <bottom style="medium">
        <color rgb="FF3289B7"/>
      </bottom>
      <diagonal/>
    </border>
    <border>
      <left style="medium">
        <color rgb="FF3289B7"/>
      </left>
      <right/>
      <top style="thin">
        <color theme="0"/>
      </top>
      <bottom style="thin">
        <color rgb="FF3289B7"/>
      </bottom>
      <diagonal/>
    </border>
    <border>
      <left/>
      <right style="medium">
        <color rgb="FF3289B7"/>
      </right>
      <top style="thin">
        <color theme="0"/>
      </top>
      <bottom style="thin">
        <color rgb="FF3289B7"/>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style="thin">
        <color rgb="FFFFFFFF"/>
      </top>
      <bottom style="thin">
        <color theme="0"/>
      </bottom>
      <diagonal/>
    </border>
    <border>
      <left/>
      <right style="thin">
        <color rgb="FFFFFFFF"/>
      </right>
      <top style="thin">
        <color rgb="FF9E87B7"/>
      </top>
      <bottom style="thin">
        <color theme="0"/>
      </bottom>
      <diagonal/>
    </border>
    <border>
      <left style="thin">
        <color rgb="FFFFFFFF"/>
      </left>
      <right style="thin">
        <color rgb="FFFFFFFF"/>
      </right>
      <top style="thin">
        <color theme="0"/>
      </top>
      <bottom style="thin">
        <color theme="0"/>
      </bottom>
      <diagonal/>
    </border>
    <border>
      <left/>
      <right style="thin">
        <color theme="0"/>
      </right>
      <top style="thin">
        <color rgb="FF9E87B7"/>
      </top>
      <bottom style="thin">
        <color theme="0"/>
      </bottom>
      <diagonal/>
    </border>
    <border>
      <left style="thin">
        <color theme="0"/>
      </left>
      <right style="thin">
        <color theme="0"/>
      </right>
      <top style="thin">
        <color rgb="FF9E87B7"/>
      </top>
      <bottom style="thin">
        <color theme="0"/>
      </bottom>
      <diagonal/>
    </border>
    <border>
      <left style="thin">
        <color theme="0"/>
      </left>
      <right style="thin">
        <color rgb="FFFFFFFF"/>
      </right>
      <top style="thin">
        <color rgb="FF9E87B7"/>
      </top>
      <bottom style="thin">
        <color theme="0"/>
      </bottom>
      <diagonal/>
    </border>
    <border>
      <left style="thin">
        <color rgb="FF3289B7"/>
      </left>
      <right style="thin">
        <color rgb="FF3289B7"/>
      </right>
      <top style="thin">
        <color rgb="FF3289B7"/>
      </top>
      <bottom style="thin">
        <color rgb="FFFFFFFF"/>
      </bottom>
      <diagonal/>
    </border>
    <border>
      <left/>
      <right/>
      <top/>
      <bottom style="thin">
        <color theme="0"/>
      </bottom>
      <diagonal/>
    </border>
    <border>
      <left/>
      <right/>
      <top style="thin">
        <color theme="0"/>
      </top>
      <bottom/>
      <diagonal/>
    </border>
    <border>
      <left style="thin">
        <color rgb="FFFFFFFF"/>
      </left>
      <right style="thin">
        <color rgb="FFFFFFFF"/>
      </right>
      <top style="thin">
        <color rgb="FFFFFFFF"/>
      </top>
      <bottom style="thin">
        <color theme="0"/>
      </bottom>
      <diagonal/>
    </border>
    <border>
      <left style="thin">
        <color rgb="FF000000"/>
      </left>
      <right/>
      <top style="thin">
        <color theme="0"/>
      </top>
      <bottom/>
      <diagonal/>
    </border>
    <border>
      <left/>
      <right style="thin">
        <color rgb="FFFFFFFF"/>
      </right>
      <top style="thin">
        <color theme="0"/>
      </top>
      <bottom/>
      <diagonal/>
    </border>
    <border>
      <left style="thin">
        <color rgb="FFFFFFFF"/>
      </left>
      <right style="thin">
        <color rgb="FFFFFFFF"/>
      </right>
      <top style="thin">
        <color theme="0"/>
      </top>
      <bottom style="thin">
        <color rgb="FFFFFFFF"/>
      </bottom>
      <diagonal/>
    </border>
    <border>
      <left style="thin">
        <color theme="0"/>
      </left>
      <right style="thin">
        <color theme="0"/>
      </right>
      <top/>
      <bottom style="thin">
        <color theme="4"/>
      </bottom>
      <diagonal/>
    </border>
    <border>
      <left style="thin">
        <color theme="0"/>
      </left>
      <right style="thin">
        <color theme="0"/>
      </right>
      <top style="thin">
        <color theme="4"/>
      </top>
      <bottom style="thin">
        <color rgb="FFFFFFFF"/>
      </bottom>
      <diagonal/>
    </border>
    <border>
      <left style="thin">
        <color rgb="FFFFFFFF"/>
      </left>
      <right style="thin">
        <color rgb="FFFFFFFF"/>
      </right>
      <top style="thin">
        <color theme="0"/>
      </top>
      <bottom/>
      <diagonal/>
    </border>
    <border>
      <left style="thin">
        <color rgb="FF3289B7"/>
      </left>
      <right style="thin">
        <color theme="0"/>
      </right>
      <top/>
      <bottom style="thin">
        <color theme="0"/>
      </bottom>
      <diagonal/>
    </border>
    <border>
      <left style="thin">
        <color rgb="FF3289B7"/>
      </left>
      <right style="thin">
        <color theme="0"/>
      </right>
      <top style="thin">
        <color theme="0"/>
      </top>
      <bottom style="thin">
        <color theme="0"/>
      </bottom>
      <diagonal/>
    </border>
    <border>
      <left style="thin">
        <color rgb="FF3289B7"/>
      </left>
      <right style="thin">
        <color theme="0"/>
      </right>
      <top style="thin">
        <color theme="0"/>
      </top>
      <bottom/>
      <diagonal/>
    </border>
    <border>
      <left/>
      <right style="thin">
        <color theme="0"/>
      </right>
      <top style="thin">
        <color rgb="FFFFFFFF"/>
      </top>
      <bottom style="thin">
        <color rgb="FFFFFFFF"/>
      </bottom>
      <diagonal/>
    </border>
    <border>
      <left style="thin">
        <color theme="0"/>
      </left>
      <right style="thin">
        <color theme="0"/>
      </right>
      <top style="thin">
        <color rgb="FFFFFFFF"/>
      </top>
      <bottom style="thin">
        <color rgb="FFFFFFFF"/>
      </bottom>
      <diagonal/>
    </border>
    <border>
      <left style="thin">
        <color theme="0"/>
      </left>
      <right style="thin">
        <color rgb="FFFFFFFF"/>
      </right>
      <top style="thin">
        <color rgb="FFFFFFFF"/>
      </top>
      <bottom style="thin">
        <color rgb="FFFFFFFF"/>
      </bottom>
      <diagonal/>
    </border>
    <border>
      <left style="thin">
        <color rgb="FFFFFFFF"/>
      </left>
      <right style="thin">
        <color rgb="FFFFFFFF"/>
      </right>
      <top style="thin">
        <color rgb="FF3289B7"/>
      </top>
      <bottom style="thin">
        <color rgb="FFFFFFFF"/>
      </bottom>
      <diagonal/>
    </border>
    <border>
      <left/>
      <right style="thin">
        <color theme="0"/>
      </right>
      <top style="thin">
        <color rgb="FF3289B7"/>
      </top>
      <bottom/>
      <diagonal/>
    </border>
    <border>
      <left style="thin">
        <color theme="0"/>
      </left>
      <right style="thin">
        <color theme="0"/>
      </right>
      <top style="thin">
        <color rgb="FF3289B7"/>
      </top>
      <bottom/>
      <diagonal/>
    </border>
    <border>
      <left style="thin">
        <color theme="0"/>
      </left>
      <right style="thin">
        <color theme="0"/>
      </right>
      <top style="thin">
        <color rgb="FF3289B7"/>
      </top>
      <bottom style="thin">
        <color rgb="FFFFFFFF"/>
      </bottom>
      <diagonal/>
    </border>
    <border>
      <left style="thin">
        <color theme="0"/>
      </left>
      <right style="thin">
        <color rgb="FFFFFFFF"/>
      </right>
      <top style="thin">
        <color rgb="FF3289B7"/>
      </top>
      <bottom style="thin">
        <color rgb="FFFFFFFF"/>
      </bottom>
      <diagonal/>
    </border>
  </borders>
  <cellStyleXfs count="2">
    <xf numFmtId="0" fontId="0" fillId="0" borderId="0"/>
    <xf numFmtId="9" fontId="7" fillId="0" borderId="0" applyFont="0" applyFill="0" applyBorder="0" applyAlignment="0" applyProtection="0"/>
  </cellStyleXfs>
  <cellXfs count="1419">
    <xf numFmtId="0" fontId="0" fillId="0" borderId="0" xfId="0"/>
    <xf numFmtId="0" fontId="1" fillId="0" borderId="0" xfId="0" applyFont="1" applyAlignment="1">
      <alignment vertical="center"/>
    </xf>
    <xf numFmtId="0" fontId="23" fillId="0" borderId="64" xfId="0" applyFont="1" applyBorder="1" applyAlignment="1">
      <alignment vertical="center" wrapText="1"/>
    </xf>
    <xf numFmtId="0" fontId="1" fillId="0" borderId="12" xfId="0" applyFont="1" applyBorder="1" applyAlignment="1">
      <alignment vertical="center"/>
    </xf>
    <xf numFmtId="0" fontId="1" fillId="0" borderId="18" xfId="0" applyFont="1" applyBorder="1" applyAlignment="1">
      <alignment horizontal="center" vertical="center"/>
    </xf>
    <xf numFmtId="0" fontId="1" fillId="0" borderId="65" xfId="0" applyFont="1" applyBorder="1" applyAlignment="1">
      <alignment vertical="center"/>
    </xf>
    <xf numFmtId="0" fontId="1" fillId="0" borderId="0" xfId="0" applyFont="1" applyAlignment="1">
      <alignment vertical="center" wrapText="1"/>
    </xf>
    <xf numFmtId="0" fontId="1" fillId="0" borderId="18" xfId="0" applyFont="1" applyBorder="1" applyAlignment="1">
      <alignment horizontal="center" vertical="center" wrapText="1"/>
    </xf>
    <xf numFmtId="0" fontId="34" fillId="3" borderId="88" xfId="0" applyFont="1" applyFill="1" applyBorder="1" applyAlignment="1">
      <alignment horizontal="center" vertical="center" wrapText="1"/>
    </xf>
    <xf numFmtId="0" fontId="1" fillId="0" borderId="88" xfId="0" applyFont="1" applyBorder="1" applyAlignment="1">
      <alignment vertical="center" wrapText="1"/>
    </xf>
    <xf numFmtId="0" fontId="50" fillId="10" borderId="88" xfId="0" applyFont="1" applyFill="1" applyBorder="1" applyAlignment="1">
      <alignment vertical="center" wrapText="1"/>
    </xf>
    <xf numFmtId="0" fontId="34" fillId="0" borderId="32" xfId="0" applyFont="1" applyBorder="1" applyAlignment="1">
      <alignment horizontal="left" vertical="center" wrapText="1"/>
    </xf>
    <xf numFmtId="0" fontId="10" fillId="0" borderId="65" xfId="0" applyFont="1" applyBorder="1" applyAlignment="1">
      <alignment horizontal="left" vertical="center" wrapText="1"/>
    </xf>
    <xf numFmtId="3" fontId="34" fillId="0" borderId="51" xfId="0" applyNumberFormat="1" applyFont="1" applyBorder="1" applyAlignment="1">
      <alignment horizontal="center" vertical="center" wrapText="1"/>
    </xf>
    <xf numFmtId="9" fontId="34"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left" vertical="center" wrapText="1"/>
    </xf>
    <xf numFmtId="9" fontId="34" fillId="0" borderId="18" xfId="0" applyNumberFormat="1" applyFont="1" applyBorder="1" applyAlignment="1">
      <alignment horizontal="center" vertical="center" wrapText="1"/>
    </xf>
    <xf numFmtId="9" fontId="34" fillId="0" borderId="11" xfId="0" applyNumberFormat="1" applyFont="1" applyBorder="1" applyAlignment="1">
      <alignment horizontal="center" vertical="center" wrapText="1"/>
    </xf>
    <xf numFmtId="0" fontId="7" fillId="0" borderId="11" xfId="0" applyFont="1" applyBorder="1"/>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6" xfId="0" applyFont="1" applyBorder="1" applyAlignment="1">
      <alignment horizontal="center" vertical="center" wrapText="1"/>
    </xf>
    <xf numFmtId="0" fontId="1" fillId="0" borderId="88" xfId="0" applyFont="1" applyBorder="1" applyAlignment="1">
      <alignment vertical="center"/>
    </xf>
    <xf numFmtId="0" fontId="10" fillId="0" borderId="88" xfId="0" applyFont="1" applyBorder="1" applyAlignment="1">
      <alignment horizontal="right" vertical="center" wrapText="1"/>
    </xf>
    <xf numFmtId="0" fontId="10" fillId="0" borderId="18" xfId="0" applyFont="1" applyBorder="1" applyAlignment="1">
      <alignment horizontal="center" vertical="center" wrapText="1"/>
    </xf>
    <xf numFmtId="0" fontId="34" fillId="0" borderId="88" xfId="0" applyFont="1" applyBorder="1" applyAlignment="1">
      <alignment horizontal="left" vertical="center" wrapText="1"/>
    </xf>
    <xf numFmtId="0" fontId="1" fillId="0" borderId="11" xfId="0" applyFont="1" applyBorder="1" applyAlignment="1">
      <alignment vertical="center"/>
    </xf>
    <xf numFmtId="0" fontId="7" fillId="0" borderId="15" xfId="0" applyFont="1" applyBorder="1"/>
    <xf numFmtId="0" fontId="7" fillId="0" borderId="12" xfId="0" applyFont="1" applyBorder="1"/>
    <xf numFmtId="0" fontId="10" fillId="7" borderId="88" xfId="0" applyFont="1" applyFill="1" applyBorder="1" applyAlignment="1">
      <alignment vertical="center"/>
    </xf>
    <xf numFmtId="0" fontId="1" fillId="0" borderId="18" xfId="0" applyFont="1" applyBorder="1" applyAlignment="1">
      <alignment vertical="center"/>
    </xf>
    <xf numFmtId="0" fontId="7" fillId="0" borderId="18" xfId="0" applyFont="1" applyBorder="1"/>
    <xf numFmtId="0" fontId="10" fillId="7" borderId="88" xfId="0" applyFont="1" applyFill="1" applyBorder="1" applyAlignment="1">
      <alignment vertical="center" wrapText="1"/>
    </xf>
    <xf numFmtId="0" fontId="1" fillId="9" borderId="88" xfId="0" applyFont="1" applyFill="1" applyBorder="1" applyAlignment="1">
      <alignment vertical="center" wrapText="1"/>
    </xf>
    <xf numFmtId="9" fontId="63" fillId="7" borderId="88" xfId="0" applyNumberFormat="1" applyFont="1" applyFill="1" applyBorder="1" applyAlignment="1">
      <alignment vertical="center"/>
    </xf>
    <xf numFmtId="0" fontId="1" fillId="0" borderId="66" xfId="0" applyFont="1" applyBorder="1" applyAlignment="1">
      <alignment vertical="center"/>
    </xf>
    <xf numFmtId="0" fontId="1" fillId="0" borderId="51" xfId="0" applyFont="1" applyBorder="1" applyAlignment="1">
      <alignment vertical="center"/>
    </xf>
    <xf numFmtId="0" fontId="48" fillId="4" borderId="14" xfId="0" applyFont="1" applyFill="1" applyBorder="1" applyAlignment="1">
      <alignment horizontal="center" vertical="center" wrapText="1"/>
    </xf>
    <xf numFmtId="0" fontId="25" fillId="0" borderId="10" xfId="0" applyFont="1" applyBorder="1" applyAlignment="1">
      <alignment horizontal="center" vertical="center"/>
    </xf>
    <xf numFmtId="0" fontId="22" fillId="0" borderId="10" xfId="0" applyFont="1" applyBorder="1" applyAlignment="1">
      <alignment horizontal="left" vertical="center" wrapText="1"/>
    </xf>
    <xf numFmtId="0" fontId="25" fillId="0" borderId="28" xfId="0" applyFont="1" applyBorder="1" applyAlignment="1">
      <alignment horizontal="center" vertical="center"/>
    </xf>
    <xf numFmtId="0" fontId="47" fillId="0" borderId="11" xfId="0" applyFont="1" applyBorder="1" applyAlignment="1">
      <alignment vertical="center" textRotation="255" wrapText="1"/>
    </xf>
    <xf numFmtId="0" fontId="47" fillId="0" borderId="18" xfId="0" applyFont="1" applyBorder="1" applyAlignment="1">
      <alignment vertical="center" textRotation="255" wrapText="1"/>
    </xf>
    <xf numFmtId="9" fontId="34" fillId="0" borderId="65" xfId="0" applyNumberFormat="1" applyFont="1" applyBorder="1" applyAlignment="1">
      <alignment horizontal="center" vertical="center" wrapText="1"/>
    </xf>
    <xf numFmtId="165" fontId="10" fillId="0" borderId="65" xfId="0" applyNumberFormat="1" applyFont="1" applyBorder="1" applyAlignment="1">
      <alignment horizontal="center" vertical="center" wrapText="1"/>
    </xf>
    <xf numFmtId="9" fontId="10" fillId="0" borderId="65" xfId="0" applyNumberFormat="1" applyFont="1" applyBorder="1" applyAlignment="1">
      <alignment horizontal="center" vertical="center" wrapText="1"/>
    </xf>
    <xf numFmtId="0" fontId="10" fillId="0" borderId="65" xfId="0" applyFont="1" applyBorder="1" applyAlignment="1">
      <alignment horizontal="center" vertical="center" wrapText="1"/>
    </xf>
    <xf numFmtId="0" fontId="1" fillId="7" borderId="88" xfId="0" applyFont="1" applyFill="1" applyBorder="1" applyAlignment="1">
      <alignment vertical="center"/>
    </xf>
    <xf numFmtId="0" fontId="10" fillId="7" borderId="88" xfId="0" applyFont="1" applyFill="1" applyBorder="1" applyAlignment="1">
      <alignment horizontal="right" vertical="center" wrapText="1"/>
    </xf>
    <xf numFmtId="0" fontId="63" fillId="7" borderId="88" xfId="0" applyFont="1" applyFill="1" applyBorder="1" applyAlignment="1">
      <alignment horizontal="center" vertical="center" wrapText="1"/>
    </xf>
    <xf numFmtId="0" fontId="1" fillId="0" borderId="27" xfId="0" applyFont="1" applyBorder="1" applyAlignment="1">
      <alignment vertical="center"/>
    </xf>
    <xf numFmtId="9" fontId="10" fillId="0" borderId="88" xfId="0" applyNumberFormat="1" applyFont="1" applyBorder="1" applyAlignment="1">
      <alignment vertical="center"/>
    </xf>
    <xf numFmtId="3" fontId="1" fillId="0" borderId="88" xfId="0" applyNumberFormat="1" applyFont="1" applyBorder="1" applyAlignment="1">
      <alignment horizontal="left" vertical="center" wrapText="1"/>
    </xf>
    <xf numFmtId="0" fontId="1" fillId="0" borderId="122" xfId="0" applyFont="1" applyBorder="1" applyAlignment="1">
      <alignment vertical="center"/>
    </xf>
    <xf numFmtId="0" fontId="1" fillId="0" borderId="11" xfId="0" applyFont="1" applyBorder="1" applyAlignment="1">
      <alignment vertical="center" wrapText="1"/>
    </xf>
    <xf numFmtId="0" fontId="1" fillId="0" borderId="26" xfId="0" applyFont="1" applyBorder="1" applyAlignment="1">
      <alignment vertical="center"/>
    </xf>
    <xf numFmtId="0" fontId="1" fillId="0" borderId="123" xfId="0" applyFont="1" applyBorder="1" applyAlignment="1">
      <alignment vertical="center"/>
    </xf>
    <xf numFmtId="0" fontId="74" fillId="0" borderId="12" xfId="0" applyFont="1" applyBorder="1" applyAlignment="1">
      <alignment horizontal="left" vertical="center" wrapText="1"/>
    </xf>
    <xf numFmtId="0" fontId="25" fillId="3" borderId="28" xfId="0" applyFont="1" applyFill="1" applyBorder="1" applyAlignment="1">
      <alignment horizontal="center" vertical="center"/>
    </xf>
    <xf numFmtId="0" fontId="22" fillId="3" borderId="28" xfId="0" applyFont="1" applyFill="1" applyBorder="1" applyAlignment="1">
      <alignment horizontal="left" vertical="center" wrapText="1"/>
    </xf>
    <xf numFmtId="0" fontId="1" fillId="3" borderId="0" xfId="0" applyFont="1" applyFill="1" applyAlignment="1">
      <alignment vertical="center"/>
    </xf>
    <xf numFmtId="0" fontId="1" fillId="0" borderId="66" xfId="0" applyFont="1" applyBorder="1" applyAlignment="1">
      <alignment vertical="center" wrapText="1"/>
    </xf>
    <xf numFmtId="0" fontId="22" fillId="0" borderId="88" xfId="0" applyFont="1" applyBorder="1" applyAlignment="1">
      <alignment horizontal="center" vertical="center"/>
    </xf>
    <xf numFmtId="0" fontId="22" fillId="0" borderId="88" xfId="0" applyFont="1" applyBorder="1" applyAlignment="1">
      <alignment vertical="center"/>
    </xf>
    <xf numFmtId="0" fontId="1" fillId="2" borderId="4" xfId="0" applyFont="1" applyFill="1" applyBorder="1"/>
    <xf numFmtId="0" fontId="22" fillId="0" borderId="88" xfId="0" applyFont="1" applyBorder="1" applyAlignment="1">
      <alignment horizontal="center" vertical="center" wrapText="1"/>
    </xf>
    <xf numFmtId="0" fontId="22" fillId="0" borderId="88" xfId="0" applyFont="1" applyBorder="1" applyAlignment="1">
      <alignment vertical="center" wrapText="1"/>
    </xf>
    <xf numFmtId="0" fontId="31" fillId="3" borderId="88" xfId="0" applyFont="1" applyFill="1" applyBorder="1" applyAlignment="1">
      <alignment vertical="center" wrapText="1"/>
    </xf>
    <xf numFmtId="0" fontId="7" fillId="3" borderId="88" xfId="0" applyFont="1" applyFill="1" applyBorder="1" applyAlignment="1">
      <alignment wrapText="1"/>
    </xf>
    <xf numFmtId="0" fontId="31" fillId="3" borderId="98" xfId="0" applyFont="1" applyFill="1" applyBorder="1" applyAlignment="1">
      <alignment vertical="center" wrapText="1"/>
    </xf>
    <xf numFmtId="0" fontId="31" fillId="3" borderId="101" xfId="0" applyFont="1" applyFill="1" applyBorder="1" applyAlignment="1">
      <alignment vertical="center" wrapText="1"/>
    </xf>
    <xf numFmtId="0" fontId="31" fillId="3" borderId="10" xfId="0" applyFont="1" applyFill="1" applyBorder="1" applyAlignment="1">
      <alignment vertical="center" wrapText="1"/>
    </xf>
    <xf numFmtId="0" fontId="31" fillId="3" borderId="28" xfId="0" applyFont="1" applyFill="1" applyBorder="1" applyAlignment="1">
      <alignment vertical="center" wrapText="1"/>
    </xf>
    <xf numFmtId="0" fontId="1" fillId="2" borderId="185" xfId="0" applyFont="1" applyFill="1" applyBorder="1"/>
    <xf numFmtId="0" fontId="18" fillId="4" borderId="10" xfId="0" applyFont="1" applyFill="1" applyBorder="1" applyAlignment="1">
      <alignment horizontal="left" vertical="center" wrapText="1"/>
    </xf>
    <xf numFmtId="0" fontId="18" fillId="4" borderId="10" xfId="0" applyFont="1" applyFill="1" applyBorder="1" applyAlignment="1">
      <alignment horizontal="center" vertical="center" wrapText="1"/>
    </xf>
    <xf numFmtId="0" fontId="22" fillId="11" borderId="10" xfId="0" applyFont="1" applyFill="1" applyBorder="1" applyAlignment="1">
      <alignment horizontal="left" vertical="center" wrapText="1"/>
    </xf>
    <xf numFmtId="0" fontId="1" fillId="2" borderId="186" xfId="0" applyFont="1" applyFill="1" applyBorder="1"/>
    <xf numFmtId="0" fontId="1" fillId="2" borderId="0" xfId="0" applyFont="1" applyFill="1"/>
    <xf numFmtId="0" fontId="1" fillId="2" borderId="4" xfId="0" applyFont="1" applyFill="1" applyBorder="1" applyAlignment="1">
      <alignment horizontal="center"/>
    </xf>
    <xf numFmtId="0" fontId="1" fillId="0" borderId="0" xfId="0" applyFont="1" applyAlignment="1">
      <alignment horizontal="center" vertical="center"/>
    </xf>
    <xf numFmtId="0" fontId="1" fillId="2" borderId="187" xfId="0" applyFont="1" applyFill="1" applyBorder="1"/>
    <xf numFmtId="0" fontId="1" fillId="2" borderId="189" xfId="0" applyFont="1" applyFill="1" applyBorder="1"/>
    <xf numFmtId="10" fontId="31" fillId="3" borderId="88" xfId="0" applyNumberFormat="1" applyFont="1" applyFill="1" applyBorder="1" applyAlignment="1">
      <alignment vertical="center" wrapText="1"/>
    </xf>
    <xf numFmtId="0" fontId="1" fillId="2" borderId="190" xfId="0" applyFont="1" applyFill="1" applyBorder="1"/>
    <xf numFmtId="0" fontId="1" fillId="2" borderId="93" xfId="0" applyFont="1" applyFill="1" applyBorder="1"/>
    <xf numFmtId="0" fontId="1" fillId="2" borderId="11" xfId="0" applyFont="1" applyFill="1" applyBorder="1"/>
    <xf numFmtId="0" fontId="1" fillId="2" borderId="191" xfId="0" applyFont="1" applyFill="1" applyBorder="1"/>
    <xf numFmtId="0" fontId="1" fillId="2" borderId="192" xfId="0" applyFont="1" applyFill="1" applyBorder="1"/>
    <xf numFmtId="0" fontId="1" fillId="2" borderId="193" xfId="0" applyFont="1" applyFill="1" applyBorder="1"/>
    <xf numFmtId="0" fontId="18" fillId="4" borderId="194" xfId="0" applyFont="1" applyFill="1" applyBorder="1" applyAlignment="1">
      <alignment horizontal="left" vertical="center" wrapText="1"/>
    </xf>
    <xf numFmtId="0" fontId="18" fillId="4" borderId="195" xfId="0" applyFont="1" applyFill="1" applyBorder="1" applyAlignment="1">
      <alignment horizontal="left" vertical="center" wrapText="1"/>
    </xf>
    <xf numFmtId="0" fontId="22" fillId="2" borderId="196" xfId="0" applyFont="1" applyFill="1" applyBorder="1" applyAlignment="1">
      <alignment vertical="center" wrapText="1"/>
    </xf>
    <xf numFmtId="0" fontId="22" fillId="2" borderId="4" xfId="0" applyFont="1" applyFill="1" applyBorder="1"/>
    <xf numFmtId="0" fontId="22" fillId="11" borderId="196" xfId="0" applyFont="1" applyFill="1" applyBorder="1" applyAlignment="1">
      <alignment vertical="center" wrapText="1"/>
    </xf>
    <xf numFmtId="0" fontId="82" fillId="2" borderId="48" xfId="0" applyFont="1" applyFill="1" applyBorder="1" applyAlignment="1">
      <alignment vertical="center" wrapText="1"/>
    </xf>
    <xf numFmtId="0" fontId="29" fillId="0" borderId="0" xfId="0" applyFont="1" applyAlignment="1">
      <alignment horizontal="center" vertical="center" wrapText="1"/>
    </xf>
    <xf numFmtId="0" fontId="18" fillId="4" borderId="112" xfId="0" applyFont="1" applyFill="1" applyBorder="1" applyAlignment="1">
      <alignment horizontal="center" vertical="center" wrapText="1"/>
    </xf>
    <xf numFmtId="0" fontId="83" fillId="4" borderId="112" xfId="0" applyFont="1" applyFill="1" applyBorder="1" applyAlignment="1">
      <alignment vertical="center" wrapText="1"/>
    </xf>
    <xf numFmtId="0" fontId="18" fillId="4" borderId="88" xfId="0" applyFont="1" applyFill="1" applyBorder="1" applyAlignment="1">
      <alignment horizontal="left" vertical="center" wrapText="1"/>
    </xf>
    <xf numFmtId="0" fontId="22" fillId="0" borderId="11" xfId="0" applyFont="1" applyBorder="1" applyAlignment="1">
      <alignment vertical="center"/>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34" fillId="0" borderId="64" xfId="0" applyFont="1" applyBorder="1" applyAlignment="1">
      <alignment horizontal="left" vertical="center" wrapText="1"/>
    </xf>
    <xf numFmtId="0" fontId="27" fillId="0" borderId="64" xfId="0" applyFont="1" applyBorder="1" applyAlignment="1">
      <alignment vertical="center" wrapText="1"/>
    </xf>
    <xf numFmtId="0" fontId="34" fillId="0" borderId="35" xfId="0" applyFont="1" applyBorder="1" applyAlignment="1">
      <alignment horizontal="left" vertical="center" wrapText="1"/>
    </xf>
    <xf numFmtId="0" fontId="27" fillId="0" borderId="27" xfId="0" applyFont="1" applyBorder="1" applyAlignment="1">
      <alignment vertical="center" wrapText="1"/>
    </xf>
    <xf numFmtId="0" fontId="22" fillId="0" borderId="35" xfId="0" applyFont="1" applyBorder="1" applyAlignment="1">
      <alignment horizontal="left" vertical="center" wrapText="1"/>
    </xf>
    <xf numFmtId="0" fontId="1" fillId="0" borderId="11" xfId="0" applyFont="1" applyBorder="1" applyAlignment="1">
      <alignment horizontal="center" vertical="center"/>
    </xf>
    <xf numFmtId="0" fontId="23" fillId="0" borderId="27" xfId="0" applyFont="1" applyBorder="1" applyAlignment="1">
      <alignment vertical="center" wrapText="1"/>
    </xf>
    <xf numFmtId="0" fontId="34" fillId="3" borderId="28" xfId="0" applyFont="1" applyFill="1" applyBorder="1" applyAlignment="1">
      <alignment vertical="center" wrapText="1"/>
    </xf>
    <xf numFmtId="0" fontId="22" fillId="3" borderId="27" xfId="0"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8" fillId="3" borderId="12" xfId="0" applyFont="1" applyFill="1" applyBorder="1" applyAlignment="1">
      <alignment vertical="center"/>
    </xf>
    <xf numFmtId="0" fontId="1" fillId="3" borderId="11" xfId="0" applyFont="1" applyFill="1" applyBorder="1" applyAlignment="1">
      <alignment vertical="center"/>
    </xf>
    <xf numFmtId="0" fontId="34" fillId="3" borderId="63" xfId="0" applyFont="1" applyFill="1" applyBorder="1" applyAlignment="1">
      <alignment vertical="center"/>
    </xf>
    <xf numFmtId="0" fontId="7" fillId="0" borderId="0" xfId="0" applyFont="1" applyAlignment="1">
      <alignment vertical="center"/>
    </xf>
    <xf numFmtId="0" fontId="82" fillId="0" borderId="0" xfId="0" applyFont="1" applyAlignment="1">
      <alignment vertical="center" wrapText="1"/>
    </xf>
    <xf numFmtId="0" fontId="2" fillId="0" borderId="2" xfId="0" applyFont="1" applyBorder="1"/>
    <xf numFmtId="0" fontId="2" fillId="0" borderId="32" xfId="0" applyFont="1" applyBorder="1"/>
    <xf numFmtId="0" fontId="22" fillId="0" borderId="28" xfId="0" applyFont="1" applyBorder="1" applyAlignment="1">
      <alignment horizontal="left" vertical="center" wrapText="1"/>
    </xf>
    <xf numFmtId="0" fontId="23" fillId="0" borderId="0" xfId="0" applyFont="1" applyAlignment="1">
      <alignment horizontal="left" vertical="center" wrapText="1"/>
    </xf>
    <xf numFmtId="0" fontId="47" fillId="0" borderId="0" xfId="0" applyFont="1" applyAlignment="1">
      <alignment vertical="center" textRotation="255" wrapText="1"/>
    </xf>
    <xf numFmtId="0" fontId="2" fillId="0" borderId="3" xfId="0" applyFont="1" applyBorder="1"/>
    <xf numFmtId="0" fontId="1" fillId="0" borderId="13" xfId="0" applyFont="1" applyBorder="1" applyAlignment="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vertical="center"/>
    </xf>
    <xf numFmtId="0" fontId="3" fillId="0" borderId="0" xfId="0" applyFont="1" applyAlignment="1">
      <alignment vertical="center"/>
    </xf>
    <xf numFmtId="0" fontId="1"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7" fillId="0" borderId="11" xfId="0" applyFont="1" applyBorder="1" applyAlignment="1">
      <alignment vertical="center" wrapText="1"/>
    </xf>
    <xf numFmtId="0" fontId="8" fillId="3" borderId="12" xfId="0" applyFont="1" applyFill="1" applyBorder="1" applyAlignment="1">
      <alignment vertical="center" wrapText="1"/>
    </xf>
    <xf numFmtId="0" fontId="8" fillId="3" borderId="11"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vertical="center" wrapText="1"/>
    </xf>
    <xf numFmtId="0" fontId="9" fillId="3" borderId="11" xfId="0" applyFont="1" applyFill="1" applyBorder="1" applyAlignment="1">
      <alignment vertical="center" wrapText="1"/>
    </xf>
    <xf numFmtId="0" fontId="12" fillId="3" borderId="11" xfId="0" applyFont="1" applyFill="1" applyBorder="1" applyAlignment="1">
      <alignment vertical="center" wrapText="1"/>
    </xf>
    <xf numFmtId="0" fontId="13" fillId="0" borderId="11" xfId="0" applyFont="1" applyBorder="1" applyAlignment="1">
      <alignment horizontal="left" vertical="center" wrapText="1"/>
    </xf>
    <xf numFmtId="0" fontId="10" fillId="0" borderId="11" xfId="0" applyFont="1" applyBorder="1" applyAlignment="1">
      <alignment vertical="center" wrapText="1"/>
    </xf>
    <xf numFmtId="0" fontId="11" fillId="3" borderId="12" xfId="0" applyFont="1" applyFill="1" applyBorder="1" applyAlignment="1">
      <alignment vertical="center" wrapText="1"/>
    </xf>
    <xf numFmtId="0" fontId="14" fillId="3" borderId="11" xfId="0" applyFont="1" applyFill="1" applyBorder="1" applyAlignment="1">
      <alignment vertical="center" wrapText="1"/>
    </xf>
    <xf numFmtId="0" fontId="10" fillId="3" borderId="12" xfId="0" applyFont="1" applyFill="1" applyBorder="1" applyAlignment="1">
      <alignment vertical="center" wrapText="1"/>
    </xf>
    <xf numFmtId="0" fontId="16" fillId="3" borderId="11" xfId="0" applyFont="1" applyFill="1" applyBorder="1" applyAlignment="1">
      <alignment vertical="center" wrapText="1"/>
    </xf>
    <xf numFmtId="0" fontId="16" fillId="3" borderId="11"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6" fillId="3" borderId="12" xfId="0" applyFont="1" applyFill="1" applyBorder="1" applyAlignment="1">
      <alignment vertical="center" wrapText="1"/>
    </xf>
    <xf numFmtId="0" fontId="17" fillId="3" borderId="11" xfId="0" applyFont="1" applyFill="1" applyBorder="1" applyAlignment="1">
      <alignment vertical="center" wrapText="1"/>
    </xf>
    <xf numFmtId="0" fontId="18" fillId="3" borderId="12" xfId="0" applyFont="1" applyFill="1" applyBorder="1" applyAlignment="1">
      <alignment vertical="center" wrapText="1"/>
    </xf>
    <xf numFmtId="0" fontId="7" fillId="0" borderId="11" xfId="0" applyFont="1" applyBorder="1" applyAlignment="1">
      <alignment wrapText="1"/>
    </xf>
    <xf numFmtId="0" fontId="16" fillId="5" borderId="11" xfId="0" applyFont="1" applyFill="1" applyBorder="1" applyAlignment="1" applyProtection="1">
      <alignment horizontal="center" vertical="center" wrapText="1"/>
      <protection locked="0"/>
    </xf>
    <xf numFmtId="0" fontId="21" fillId="0" borderId="11" xfId="0" applyFont="1" applyBorder="1" applyAlignment="1">
      <alignment vertical="center" wrapText="1"/>
    </xf>
    <xf numFmtId="0" fontId="21" fillId="0" borderId="0" xfId="0" applyFont="1"/>
    <xf numFmtId="0" fontId="18" fillId="4" borderId="5"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 fillId="0" borderId="26" xfId="0" applyFont="1" applyBorder="1" applyAlignment="1">
      <alignment horizontal="center" vertical="center" wrapText="1"/>
    </xf>
    <xf numFmtId="0" fontId="22" fillId="0" borderId="21" xfId="0" applyFont="1" applyBorder="1" applyAlignment="1">
      <alignment horizontal="left" vertical="center" wrapText="1"/>
    </xf>
    <xf numFmtId="0" fontId="1" fillId="0" borderId="27" xfId="0" applyFont="1" applyBorder="1" applyAlignment="1">
      <alignment horizontal="center" vertical="center" wrapText="1"/>
    </xf>
    <xf numFmtId="0" fontId="23" fillId="0" borderId="28" xfId="0" applyFont="1" applyBorder="1" applyAlignment="1">
      <alignment horizontal="left" vertical="center" wrapText="1"/>
    </xf>
    <xf numFmtId="0" fontId="24" fillId="0" borderId="28" xfId="0" applyFont="1" applyBorder="1" applyAlignment="1">
      <alignment horizontal="left" vertical="center" wrapText="1"/>
    </xf>
    <xf numFmtId="0" fontId="21" fillId="3" borderId="29" xfId="0" applyFont="1" applyFill="1" applyBorder="1" applyAlignment="1">
      <alignment horizontal="left" vertical="center" wrapText="1"/>
    </xf>
    <xf numFmtId="0" fontId="1" fillId="0" borderId="27" xfId="0" applyFont="1" applyBorder="1" applyAlignment="1">
      <alignment vertical="center" wrapText="1"/>
    </xf>
    <xf numFmtId="0" fontId="23" fillId="0" borderId="35" xfId="0" applyFont="1" applyBorder="1" applyAlignment="1">
      <alignment horizontal="left" vertical="center" wrapText="1"/>
    </xf>
    <xf numFmtId="0" fontId="25" fillId="0" borderId="0" xfId="0" applyFont="1"/>
    <xf numFmtId="0" fontId="1" fillId="2" borderId="36" xfId="0" applyFont="1" applyFill="1" applyBorder="1" applyAlignment="1">
      <alignment horizontal="center" vertical="center" wrapText="1"/>
    </xf>
    <xf numFmtId="0" fontId="22" fillId="2" borderId="37"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1" fillId="2" borderId="40" xfId="0" applyFont="1" applyFill="1" applyBorder="1" applyAlignment="1">
      <alignment horizontal="center" vertical="center" wrapText="1"/>
    </xf>
    <xf numFmtId="0" fontId="22" fillId="2" borderId="41"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1" fillId="2" borderId="44" xfId="0" applyFont="1" applyFill="1" applyBorder="1" applyAlignment="1">
      <alignment horizontal="center" vertical="center"/>
    </xf>
    <xf numFmtId="0" fontId="23" fillId="2" borderId="46" xfId="0" applyFont="1" applyFill="1" applyBorder="1" applyAlignment="1">
      <alignment horizontal="left" vertical="center" wrapText="1"/>
    </xf>
    <xf numFmtId="0" fontId="1" fillId="2" borderId="40" xfId="0" applyFont="1" applyFill="1" applyBorder="1" applyAlignment="1">
      <alignment horizontal="center" vertical="center"/>
    </xf>
    <xf numFmtId="0" fontId="23" fillId="2" borderId="48" xfId="0" applyFont="1" applyFill="1" applyBorder="1" applyAlignment="1">
      <alignment horizontal="left" vertical="center" wrapText="1"/>
    </xf>
    <xf numFmtId="0" fontId="1" fillId="6" borderId="43" xfId="0" applyFont="1" applyFill="1" applyBorder="1" applyAlignment="1">
      <alignment horizontal="center" vertical="center"/>
    </xf>
    <xf numFmtId="0" fontId="26" fillId="6" borderId="49" xfId="0" applyFont="1" applyFill="1" applyBorder="1" applyAlignment="1">
      <alignment horizontal="left" vertical="center" wrapText="1"/>
    </xf>
    <xf numFmtId="0" fontId="23" fillId="6" borderId="48" xfId="0" applyFont="1" applyFill="1" applyBorder="1" applyAlignment="1">
      <alignment horizontal="left" vertical="center" wrapText="1"/>
    </xf>
    <xf numFmtId="0" fontId="26" fillId="6" borderId="50" xfId="0" applyFont="1" applyFill="1" applyBorder="1" applyAlignment="1">
      <alignment horizontal="left" vertical="center" wrapText="1"/>
    </xf>
    <xf numFmtId="0" fontId="27" fillId="6" borderId="48" xfId="0" applyFont="1" applyFill="1" applyBorder="1" applyAlignment="1">
      <alignment horizontal="left" vertical="center" wrapText="1"/>
    </xf>
    <xf numFmtId="0" fontId="21" fillId="0" borderId="33"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8" xfId="0" applyFont="1" applyBorder="1" applyAlignment="1">
      <alignment horizontal="left" vertical="center"/>
    </xf>
    <xf numFmtId="0" fontId="23" fillId="0" borderId="28" xfId="0" applyFont="1" applyBorder="1" applyAlignment="1">
      <alignment horizontal="left" vertical="center"/>
    </xf>
    <xf numFmtId="0" fontId="21" fillId="0" borderId="28" xfId="0" applyFont="1" applyBorder="1" applyAlignment="1">
      <alignment horizontal="left" vertical="center" wrapText="1"/>
    </xf>
    <xf numFmtId="0" fontId="26" fillId="7" borderId="28" xfId="0" applyFont="1" applyFill="1" applyBorder="1" applyAlignment="1">
      <alignment horizontal="left" vertical="center" wrapText="1"/>
    </xf>
    <xf numFmtId="0" fontId="23" fillId="7"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1" fillId="6" borderId="10" xfId="0" applyFont="1" applyFill="1" applyBorder="1" applyAlignment="1">
      <alignment horizontal="center" vertical="center" wrapText="1"/>
    </xf>
    <xf numFmtId="0" fontId="26" fillId="6" borderId="58" xfId="0" applyFont="1" applyFill="1" applyBorder="1" applyAlignment="1">
      <alignment horizontal="left" vertical="center" wrapText="1"/>
    </xf>
    <xf numFmtId="0" fontId="23" fillId="6" borderId="28" xfId="0" applyFont="1" applyFill="1" applyBorder="1" applyAlignment="1">
      <alignment horizontal="left" vertical="center" wrapText="1"/>
    </xf>
    <xf numFmtId="0" fontId="21" fillId="0" borderId="27" xfId="0" applyFont="1" applyBorder="1" applyAlignment="1">
      <alignment vertical="center" wrapText="1"/>
    </xf>
    <xf numFmtId="0" fontId="23" fillId="2" borderId="59" xfId="0" applyFont="1" applyFill="1" applyBorder="1" applyAlignment="1">
      <alignment horizontal="left" vertical="center" wrapText="1"/>
    </xf>
    <xf numFmtId="0" fontId="21" fillId="0" borderId="0" xfId="0" applyFont="1" applyAlignment="1">
      <alignment vertical="center" wrapText="1"/>
    </xf>
    <xf numFmtId="0" fontId="26" fillId="0" borderId="0" xfId="0" applyFont="1" applyAlignment="1">
      <alignment horizontal="left" vertical="center" wrapText="1"/>
    </xf>
    <xf numFmtId="0" fontId="21" fillId="7" borderId="27" xfId="0" applyFont="1" applyFill="1" applyBorder="1" applyAlignment="1">
      <alignment vertical="center" wrapText="1"/>
    </xf>
    <xf numFmtId="0" fontId="26" fillId="7" borderId="28" xfId="0" applyFont="1" applyFill="1" applyBorder="1" applyAlignment="1">
      <alignment horizontal="left" vertical="center"/>
    </xf>
    <xf numFmtId="0" fontId="21" fillId="5" borderId="26" xfId="0" applyFont="1" applyFill="1" applyBorder="1" applyAlignment="1" applyProtection="1">
      <alignment horizontal="left" vertical="center" wrapText="1"/>
      <protection locked="0"/>
    </xf>
    <xf numFmtId="0" fontId="21" fillId="5" borderId="29" xfId="0" applyFont="1" applyFill="1" applyBorder="1" applyAlignment="1" applyProtection="1">
      <alignment horizontal="left" vertical="center" wrapText="1"/>
      <protection locked="0"/>
    </xf>
    <xf numFmtId="0" fontId="21" fillId="6" borderId="29"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1" fillId="5" borderId="38" xfId="0" applyFont="1" applyFill="1" applyBorder="1" applyAlignment="1" applyProtection="1">
      <alignment horizontal="left" vertical="center" wrapText="1"/>
      <protection locked="0"/>
    </xf>
    <xf numFmtId="0" fontId="21" fillId="5" borderId="43" xfId="0" applyFont="1" applyFill="1" applyBorder="1" applyAlignment="1" applyProtection="1">
      <alignment vertical="center"/>
      <protection locked="0"/>
    </xf>
    <xf numFmtId="0" fontId="16" fillId="5" borderId="43" xfId="0" applyFont="1" applyFill="1" applyBorder="1" applyAlignment="1" applyProtection="1">
      <alignment vertical="center" wrapText="1"/>
      <protection locked="0"/>
    </xf>
    <xf numFmtId="0" fontId="21" fillId="5" borderId="45" xfId="0" applyFont="1" applyFill="1" applyBorder="1" applyAlignment="1" applyProtection="1">
      <alignment vertical="center"/>
      <protection locked="0"/>
    </xf>
    <xf numFmtId="0" fontId="16" fillId="5" borderId="47" xfId="0" applyFont="1" applyFill="1" applyBorder="1" applyAlignment="1" applyProtection="1">
      <alignment vertical="center" wrapText="1"/>
      <protection locked="0"/>
    </xf>
    <xf numFmtId="0" fontId="21" fillId="6" borderId="10" xfId="0" applyFont="1" applyFill="1" applyBorder="1" applyProtection="1">
      <protection locked="0"/>
    </xf>
    <xf numFmtId="0" fontId="21" fillId="6" borderId="41" xfId="0" applyFont="1" applyFill="1" applyBorder="1" applyAlignment="1" applyProtection="1">
      <alignment vertical="center"/>
      <protection locked="0"/>
    </xf>
    <xf numFmtId="9" fontId="21" fillId="5" borderId="10" xfId="0" applyNumberFormat="1" applyFont="1" applyFill="1" applyBorder="1" applyAlignment="1" applyProtection="1">
      <alignment horizontal="left" vertical="center" wrapText="1"/>
      <protection locked="0"/>
    </xf>
    <xf numFmtId="0" fontId="21" fillId="5" borderId="28" xfId="0" applyFont="1" applyFill="1" applyBorder="1" applyAlignment="1" applyProtection="1">
      <alignment horizontal="left" vertical="center" wrapText="1"/>
      <protection locked="0"/>
    </xf>
    <xf numFmtId="0" fontId="21" fillId="5" borderId="29" xfId="0" applyFont="1" applyFill="1" applyBorder="1" applyAlignment="1" applyProtection="1">
      <alignment horizontal="center" vertical="center" wrapText="1"/>
      <protection locked="0"/>
    </xf>
    <xf numFmtId="9" fontId="21" fillId="7" borderId="29" xfId="0" applyNumberFormat="1" applyFont="1" applyFill="1" applyBorder="1" applyAlignment="1" applyProtection="1">
      <alignment horizontal="left" vertical="center" wrapText="1"/>
      <protection locked="0"/>
    </xf>
    <xf numFmtId="0" fontId="21" fillId="5" borderId="29" xfId="0" applyFont="1" applyFill="1" applyBorder="1" applyAlignment="1" applyProtection="1">
      <alignment horizontal="left"/>
      <protection locked="0"/>
    </xf>
    <xf numFmtId="0" fontId="21" fillId="6" borderId="38"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7" borderId="29" xfId="0" applyFont="1" applyFill="1" applyBorder="1" applyAlignment="1" applyProtection="1">
      <alignment horizontal="left" vertical="center" wrapText="1"/>
      <protection locked="0"/>
    </xf>
    <xf numFmtId="0" fontId="103" fillId="5" borderId="29" xfId="0" applyFont="1" applyFill="1" applyBorder="1" applyAlignment="1" applyProtection="1">
      <alignment horizontal="left" vertical="center" wrapText="1"/>
      <protection locked="0"/>
    </xf>
    <xf numFmtId="0" fontId="1" fillId="5" borderId="26" xfId="0" applyFont="1" applyFill="1" applyBorder="1" applyAlignment="1" applyProtection="1">
      <alignment horizontal="left" vertical="center" wrapText="1"/>
      <protection locked="0"/>
    </xf>
    <xf numFmtId="0" fontId="1" fillId="5" borderId="63" xfId="0" applyFont="1" applyFill="1" applyBorder="1" applyAlignment="1" applyProtection="1">
      <alignment horizontal="left" vertical="center" wrapText="1"/>
      <protection locked="0"/>
    </xf>
    <xf numFmtId="0" fontId="1" fillId="5" borderId="63" xfId="0" applyFont="1" applyFill="1" applyBorder="1" applyAlignment="1" applyProtection="1">
      <alignment vertical="center" wrapText="1"/>
      <protection locked="0"/>
    </xf>
    <xf numFmtId="0" fontId="1" fillId="5" borderId="64" xfId="0" applyFont="1" applyFill="1" applyBorder="1" applyAlignment="1" applyProtection="1">
      <alignment vertical="center" wrapText="1"/>
      <protection locked="0"/>
    </xf>
    <xf numFmtId="0" fontId="1" fillId="7" borderId="64" xfId="0" applyFont="1" applyFill="1" applyBorder="1" applyAlignment="1" applyProtection="1">
      <alignment horizontal="left" vertical="center" wrapText="1"/>
      <protection locked="0"/>
    </xf>
    <xf numFmtId="0" fontId="1" fillId="6" borderId="64" xfId="0" applyFont="1" applyFill="1" applyBorder="1" applyAlignment="1" applyProtection="1">
      <alignment vertical="center" wrapText="1"/>
      <protection locked="0"/>
    </xf>
    <xf numFmtId="0" fontId="1" fillId="5" borderId="64" xfId="0" applyFont="1" applyFill="1" applyBorder="1" applyAlignment="1" applyProtection="1">
      <alignment horizontal="left" vertical="center" wrapText="1"/>
      <protection locked="0"/>
    </xf>
    <xf numFmtId="0" fontId="22" fillId="0" borderId="21" xfId="0" applyFont="1" applyBorder="1" applyAlignment="1">
      <alignment vertical="center" wrapText="1"/>
    </xf>
    <xf numFmtId="0" fontId="23" fillId="0" borderId="26" xfId="0" applyFont="1" applyBorder="1" applyAlignment="1">
      <alignment vertical="center" wrapText="1"/>
    </xf>
    <xf numFmtId="0" fontId="1" fillId="0" borderId="63" xfId="0" applyFont="1" applyBorder="1" applyAlignment="1">
      <alignment horizontal="center" vertical="center" wrapText="1"/>
    </xf>
    <xf numFmtId="0" fontId="22" fillId="0" borderId="33" xfId="0" applyFont="1" applyBorder="1" applyAlignment="1">
      <alignment vertical="center" wrapText="1"/>
    </xf>
    <xf numFmtId="0" fontId="27" fillId="0" borderId="10" xfId="0" applyFont="1" applyBorder="1" applyAlignment="1">
      <alignment vertical="center" wrapText="1"/>
    </xf>
    <xf numFmtId="0" fontId="23" fillId="0" borderId="12" xfId="0" applyFont="1" applyBorder="1" applyAlignment="1">
      <alignment vertical="center" wrapText="1"/>
    </xf>
    <xf numFmtId="0" fontId="1" fillId="0" borderId="63" xfId="0" applyFont="1" applyBorder="1" applyAlignment="1">
      <alignment vertical="center" wrapText="1"/>
    </xf>
    <xf numFmtId="0" fontId="1" fillId="0" borderId="65" xfId="0" applyFont="1" applyBorder="1" applyAlignment="1">
      <alignment vertical="center" wrapText="1"/>
    </xf>
    <xf numFmtId="0" fontId="22" fillId="0" borderId="33" xfId="0" applyFont="1" applyBorder="1" applyAlignment="1">
      <alignment horizontal="left" vertical="center" wrapText="1"/>
    </xf>
    <xf numFmtId="0" fontId="23" fillId="0" borderId="63" xfId="0" applyFont="1" applyBorder="1" applyAlignment="1">
      <alignment horizontal="left" vertical="center" wrapText="1"/>
    </xf>
    <xf numFmtId="0" fontId="1" fillId="0" borderId="63" xfId="0" applyFont="1" applyBorder="1" applyAlignment="1">
      <alignment vertical="center"/>
    </xf>
    <xf numFmtId="0" fontId="23" fillId="0" borderId="63" xfId="0" applyFont="1" applyBorder="1" applyAlignment="1">
      <alignment horizontal="left" vertical="center"/>
    </xf>
    <xf numFmtId="0" fontId="21" fillId="0" borderId="63" xfId="0" applyFont="1" applyBorder="1" applyAlignment="1">
      <alignment horizontal="center" vertical="center" wrapText="1"/>
    </xf>
    <xf numFmtId="0" fontId="23" fillId="0" borderId="63" xfId="0" applyFont="1" applyBorder="1" applyAlignment="1">
      <alignment vertical="center" wrapText="1"/>
    </xf>
    <xf numFmtId="0" fontId="1" fillId="0" borderId="64" xfId="0" applyFont="1" applyBorder="1" applyAlignment="1">
      <alignment vertical="center" wrapText="1"/>
    </xf>
    <xf numFmtId="0" fontId="104" fillId="6" borderId="64" xfId="0" applyFont="1" applyFill="1" applyBorder="1" applyAlignment="1" applyProtection="1">
      <alignment vertical="center" wrapText="1"/>
      <protection locked="0"/>
    </xf>
    <xf numFmtId="0" fontId="104" fillId="5" borderId="63" xfId="0" applyFont="1" applyFill="1" applyBorder="1" applyAlignment="1" applyProtection="1">
      <alignment vertical="center" wrapText="1"/>
      <protection locked="0"/>
    </xf>
    <xf numFmtId="0" fontId="1" fillId="0" borderId="12" xfId="0" applyFont="1" applyBorder="1" applyAlignment="1" applyProtection="1">
      <alignment vertical="center"/>
      <protection locked="0"/>
    </xf>
    <xf numFmtId="10" fontId="31" fillId="5" borderId="88" xfId="0" applyNumberFormat="1" applyFont="1" applyFill="1" applyBorder="1" applyAlignment="1" applyProtection="1">
      <alignment vertical="center" wrapText="1"/>
      <protection locked="0"/>
    </xf>
    <xf numFmtId="10" fontId="31" fillId="5" borderId="89" xfId="0" applyNumberFormat="1" applyFont="1" applyFill="1" applyBorder="1" applyAlignment="1" applyProtection="1">
      <alignment vertical="center" wrapText="1"/>
      <protection locked="0"/>
    </xf>
    <xf numFmtId="10" fontId="32" fillId="5" borderId="88" xfId="0" applyNumberFormat="1" applyFont="1" applyFill="1" applyBorder="1" applyAlignment="1" applyProtection="1">
      <alignment horizontal="center" vertical="center" wrapText="1"/>
      <protection locked="0"/>
    </xf>
    <xf numFmtId="10" fontId="32" fillId="5" borderId="89" xfId="0" applyNumberFormat="1" applyFont="1" applyFill="1" applyBorder="1" applyAlignment="1" applyProtection="1">
      <alignment vertical="center" wrapText="1"/>
      <protection locked="0"/>
    </xf>
    <xf numFmtId="10" fontId="37" fillId="7" borderId="98" xfId="0" applyNumberFormat="1" applyFont="1" applyFill="1" applyBorder="1" applyAlignment="1" applyProtection="1">
      <alignment horizontal="center" vertical="center"/>
      <protection locked="0"/>
    </xf>
    <xf numFmtId="0" fontId="37" fillId="7" borderId="86" xfId="0" applyFont="1" applyFill="1" applyBorder="1" applyAlignment="1" applyProtection="1">
      <alignment horizontal="center" vertical="center"/>
      <protection locked="0"/>
    </xf>
    <xf numFmtId="10" fontId="37" fillId="7" borderId="101" xfId="0" applyNumberFormat="1" applyFont="1" applyFill="1" applyBorder="1" applyAlignment="1" applyProtection="1">
      <alignment horizontal="center" vertical="center"/>
      <protection locked="0"/>
    </xf>
    <xf numFmtId="0" fontId="37" fillId="7" borderId="89" xfId="0" applyFont="1" applyFill="1" applyBorder="1" applyAlignment="1" applyProtection="1">
      <alignment horizontal="center" vertical="center"/>
      <protection locked="0"/>
    </xf>
    <xf numFmtId="10" fontId="34" fillId="7" borderId="101" xfId="0" applyNumberFormat="1" applyFont="1" applyFill="1" applyBorder="1" applyAlignment="1" applyProtection="1">
      <alignment horizontal="center" vertical="center"/>
      <protection locked="0"/>
    </xf>
    <xf numFmtId="0" fontId="34" fillId="7" borderId="89" xfId="0" applyFont="1" applyFill="1" applyBorder="1" applyAlignment="1" applyProtection="1">
      <alignment horizontal="center" vertical="center"/>
      <protection locked="0"/>
    </xf>
    <xf numFmtId="0" fontId="25" fillId="7" borderId="101" xfId="0" applyFont="1" applyFill="1" applyBorder="1" applyAlignment="1" applyProtection="1">
      <alignment horizontal="center" vertical="center"/>
      <protection locked="0"/>
    </xf>
    <xf numFmtId="0" fontId="25" fillId="7" borderId="88" xfId="0" applyFont="1" applyFill="1" applyBorder="1" applyAlignment="1" applyProtection="1">
      <alignment horizontal="center" vertical="center"/>
      <protection locked="0"/>
    </xf>
    <xf numFmtId="0" fontId="37" fillId="7" borderId="101" xfId="0" applyFont="1" applyFill="1" applyBorder="1" applyAlignment="1" applyProtection="1">
      <alignment horizontal="left" vertical="center"/>
      <protection locked="0"/>
    </xf>
    <xf numFmtId="0" fontId="37" fillId="7" borderId="88" xfId="0" applyFont="1" applyFill="1" applyBorder="1" applyAlignment="1" applyProtection="1">
      <alignment horizontal="left" vertical="center"/>
      <protection locked="0"/>
    </xf>
    <xf numFmtId="0" fontId="1" fillId="7" borderId="88" xfId="0" applyFont="1" applyFill="1" applyBorder="1" applyAlignment="1" applyProtection="1">
      <alignment vertical="center" wrapText="1"/>
      <protection locked="0"/>
    </xf>
    <xf numFmtId="0" fontId="1" fillId="0" borderId="65" xfId="0" applyFont="1" applyBorder="1" applyAlignment="1" applyProtection="1">
      <alignment vertical="center"/>
      <protection locked="0"/>
    </xf>
    <xf numFmtId="0" fontId="20" fillId="2" borderId="0" xfId="0" applyFont="1" applyFill="1" applyAlignment="1">
      <alignment horizontal="center" vertical="center" wrapText="1"/>
    </xf>
    <xf numFmtId="0" fontId="23" fillId="2" borderId="0" xfId="0" applyFont="1" applyFill="1" applyAlignment="1">
      <alignment vertical="center" wrapText="1"/>
    </xf>
    <xf numFmtId="0" fontId="1" fillId="7" borderId="75" xfId="0" applyFont="1" applyFill="1" applyBorder="1" applyAlignment="1">
      <alignment horizontal="center" vertical="center"/>
    </xf>
    <xf numFmtId="0" fontId="1" fillId="2" borderId="76" xfId="0" applyFont="1" applyFill="1" applyBorder="1" applyAlignment="1">
      <alignment horizontal="center" vertical="center" wrapText="1"/>
    </xf>
    <xf numFmtId="0" fontId="23" fillId="2" borderId="31" xfId="0" applyFont="1" applyFill="1" applyBorder="1" applyAlignment="1">
      <alignment horizontal="left" vertical="center" wrapText="1"/>
    </xf>
    <xf numFmtId="0" fontId="23" fillId="2" borderId="0" xfId="0" applyFont="1" applyFill="1" applyAlignment="1">
      <alignment horizontal="left" vertical="center" wrapText="1"/>
    </xf>
    <xf numFmtId="0" fontId="1" fillId="2" borderId="75" xfId="0" applyFont="1" applyFill="1" applyBorder="1" applyAlignment="1">
      <alignment horizontal="center" vertical="center" wrapText="1"/>
    </xf>
    <xf numFmtId="0" fontId="1" fillId="2" borderId="75" xfId="0" applyFont="1" applyFill="1" applyBorder="1" applyAlignment="1">
      <alignment horizontal="center" vertical="center"/>
    </xf>
    <xf numFmtId="0" fontId="28" fillId="3" borderId="31"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8" xfId="0" applyFont="1" applyFill="1" applyBorder="1" applyAlignment="1">
      <alignment horizontal="center" vertical="center"/>
    </xf>
    <xf numFmtId="0" fontId="22" fillId="3" borderId="63" xfId="0" applyFont="1" applyFill="1" applyBorder="1" applyAlignment="1">
      <alignment horizontal="center" vertical="center"/>
    </xf>
    <xf numFmtId="0" fontId="22" fillId="3" borderId="63" xfId="0" applyFont="1" applyFill="1" applyBorder="1" applyAlignment="1">
      <alignment horizontal="center" vertical="center" wrapText="1"/>
    </xf>
    <xf numFmtId="0" fontId="1" fillId="3" borderId="83" xfId="0" applyFont="1" applyFill="1" applyBorder="1" applyAlignment="1">
      <alignment horizontal="center" vertical="center"/>
    </xf>
    <xf numFmtId="0" fontId="20" fillId="2" borderId="8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1" fillId="0" borderId="12" xfId="0" applyFont="1" applyBorder="1" applyAlignment="1">
      <alignment vertical="center" wrapText="1"/>
    </xf>
    <xf numFmtId="0" fontId="1" fillId="2" borderId="0" xfId="0" applyFont="1" applyFill="1" applyAlignment="1">
      <alignment horizontal="center" vertical="center" wrapText="1"/>
    </xf>
    <xf numFmtId="0" fontId="1" fillId="2" borderId="77" xfId="0" applyFont="1" applyFill="1" applyBorder="1" applyAlignment="1">
      <alignment horizontal="center" vertical="center" wrapText="1"/>
    </xf>
    <xf numFmtId="0" fontId="1" fillId="2" borderId="17" xfId="0" applyFont="1" applyFill="1" applyBorder="1" applyAlignment="1">
      <alignment horizontal="center" vertical="center"/>
    </xf>
    <xf numFmtId="0" fontId="20" fillId="2" borderId="17" xfId="0" applyFont="1" applyFill="1" applyBorder="1" applyAlignment="1">
      <alignment horizontal="center" vertical="center" wrapText="1"/>
    </xf>
    <xf numFmtId="0" fontId="23" fillId="2" borderId="91" xfId="0" applyFont="1" applyFill="1" applyBorder="1" applyAlignment="1">
      <alignment horizontal="left" vertical="center" wrapText="1"/>
    </xf>
    <xf numFmtId="0" fontId="1" fillId="2" borderId="92" xfId="0" applyFont="1" applyFill="1" applyBorder="1" applyAlignment="1">
      <alignment horizontal="center" vertical="center"/>
    </xf>
    <xf numFmtId="0" fontId="22" fillId="2" borderId="14" xfId="0" applyFont="1" applyFill="1" applyBorder="1" applyAlignment="1">
      <alignment vertical="center" wrapText="1"/>
    </xf>
    <xf numFmtId="0" fontId="1" fillId="2" borderId="93" xfId="0" applyFont="1" applyFill="1" applyBorder="1" applyAlignment="1">
      <alignment horizontal="center" vertical="center"/>
    </xf>
    <xf numFmtId="0" fontId="20" fillId="2" borderId="91" xfId="0" applyFont="1" applyFill="1" applyBorder="1" applyAlignment="1">
      <alignment horizontal="center" vertical="center" wrapText="1"/>
    </xf>
    <xf numFmtId="0" fontId="1" fillId="2" borderId="95" xfId="0" applyFont="1" applyFill="1" applyBorder="1" applyAlignment="1">
      <alignment horizontal="center" vertical="center"/>
    </xf>
    <xf numFmtId="0" fontId="22" fillId="2" borderId="0" xfId="0" applyFont="1" applyFill="1" applyAlignment="1">
      <alignment vertical="center" wrapText="1"/>
    </xf>
    <xf numFmtId="0" fontId="1" fillId="2" borderId="0" xfId="0" applyFont="1" applyFill="1" applyAlignment="1">
      <alignment horizontal="center" vertical="center"/>
    </xf>
    <xf numFmtId="0" fontId="1" fillId="2" borderId="96"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22" fillId="3" borderId="63" xfId="0" applyFont="1" applyFill="1" applyBorder="1" applyAlignment="1">
      <alignment horizontal="left" vertical="center" wrapText="1"/>
    </xf>
    <xf numFmtId="0" fontId="31" fillId="3" borderId="69" xfId="0" applyFont="1" applyFill="1" applyBorder="1" applyAlignment="1">
      <alignment horizontal="center" vertical="center" wrapText="1"/>
    </xf>
    <xf numFmtId="0" fontId="23" fillId="3" borderId="69" xfId="0" applyFont="1" applyFill="1" applyBorder="1" applyAlignment="1">
      <alignment horizontal="left" vertical="center" wrapText="1"/>
    </xf>
    <xf numFmtId="0" fontId="23" fillId="2" borderId="69" xfId="0" applyFont="1" applyFill="1" applyBorder="1" applyAlignment="1">
      <alignment horizontal="left" vertical="center" wrapText="1"/>
    </xf>
    <xf numFmtId="0" fontId="23" fillId="2" borderId="51"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wrapText="1"/>
    </xf>
    <xf numFmtId="0" fontId="10" fillId="3" borderId="97" xfId="0" applyFont="1" applyFill="1" applyBorder="1" applyAlignment="1">
      <alignment horizontal="center" vertical="center"/>
    </xf>
    <xf numFmtId="0" fontId="21" fillId="0" borderId="65" xfId="0" applyFont="1" applyBorder="1" applyAlignment="1">
      <alignment horizontal="center" vertical="center"/>
    </xf>
    <xf numFmtId="0" fontId="25" fillId="0" borderId="32" xfId="0" applyFont="1" applyBorder="1"/>
    <xf numFmtId="0" fontId="1" fillId="0" borderId="15" xfId="0" applyFont="1" applyBorder="1" applyAlignment="1">
      <alignment horizontal="center" vertical="center"/>
    </xf>
    <xf numFmtId="0" fontId="35" fillId="7" borderId="35" xfId="0" applyFont="1" applyFill="1" applyBorder="1" applyAlignment="1">
      <alignment horizontal="center" vertical="center" wrapText="1"/>
    </xf>
    <xf numFmtId="0" fontId="35" fillId="7" borderId="64" xfId="0" applyFont="1" applyFill="1" applyBorder="1" applyAlignment="1">
      <alignment horizontal="center" vertical="center" wrapText="1"/>
    </xf>
    <xf numFmtId="0" fontId="35" fillId="7" borderId="27" xfId="0" applyFont="1" applyFill="1" applyBorder="1" applyAlignment="1">
      <alignment horizontal="center" vertical="center"/>
    </xf>
    <xf numFmtId="0" fontId="38" fillId="3" borderId="18" xfId="0" applyFont="1" applyFill="1" applyBorder="1" applyAlignment="1">
      <alignment horizontal="center" vertical="center"/>
    </xf>
    <xf numFmtId="0" fontId="40" fillId="7" borderId="104" xfId="0" applyFont="1" applyFill="1" applyBorder="1" applyAlignment="1">
      <alignment horizontal="center" vertical="center"/>
    </xf>
    <xf numFmtId="0" fontId="40" fillId="7" borderId="83" xfId="0" applyFont="1" applyFill="1" applyBorder="1" applyAlignment="1">
      <alignment horizontal="center" vertical="center"/>
    </xf>
    <xf numFmtId="0" fontId="38" fillId="3" borderId="100" xfId="0" applyFont="1" applyFill="1" applyBorder="1" applyAlignment="1">
      <alignment horizontal="center" vertical="center"/>
    </xf>
    <xf numFmtId="0" fontId="40" fillId="7" borderId="90" xfId="0" applyFont="1" applyFill="1" applyBorder="1" applyAlignment="1">
      <alignment horizontal="center" vertical="center"/>
    </xf>
    <xf numFmtId="0" fontId="10" fillId="3" borderId="33" xfId="0" applyFont="1" applyFill="1" applyBorder="1" applyAlignment="1">
      <alignment horizontal="center" vertical="center"/>
    </xf>
    <xf numFmtId="0" fontId="41" fillId="3" borderId="11" xfId="0" applyFont="1" applyFill="1" applyBorder="1" applyAlignment="1">
      <alignment horizontal="left" vertical="center"/>
    </xf>
    <xf numFmtId="0" fontId="25" fillId="3" borderId="11" xfId="0" applyFont="1" applyFill="1" applyBorder="1" applyAlignment="1">
      <alignment vertical="center"/>
    </xf>
    <xf numFmtId="0" fontId="10" fillId="7" borderId="35" xfId="0" applyFont="1" applyFill="1" applyBorder="1" applyAlignment="1">
      <alignment horizontal="left" vertical="center"/>
    </xf>
    <xf numFmtId="0" fontId="1" fillId="3" borderId="11" xfId="0" applyFont="1" applyFill="1" applyBorder="1" applyAlignment="1">
      <alignment vertical="center" wrapText="1"/>
    </xf>
    <xf numFmtId="0" fontId="1" fillId="7" borderId="35" xfId="0" applyFont="1" applyFill="1" applyBorder="1" applyAlignment="1">
      <alignment vertical="center"/>
    </xf>
    <xf numFmtId="0" fontId="10" fillId="7" borderId="27" xfId="0" applyFont="1" applyFill="1" applyBorder="1" applyAlignment="1">
      <alignment horizontal="center" vertical="center"/>
    </xf>
    <xf numFmtId="0" fontId="10" fillId="3" borderId="15" xfId="0" applyFont="1" applyFill="1" applyBorder="1" applyAlignment="1">
      <alignment horizontal="center" vertical="center"/>
    </xf>
    <xf numFmtId="0" fontId="36" fillId="7" borderId="69" xfId="0" applyFont="1" applyFill="1" applyBorder="1" applyAlignment="1">
      <alignment horizontal="center" vertical="center" wrapText="1"/>
    </xf>
    <xf numFmtId="0" fontId="36" fillId="7" borderId="30" xfId="0" applyFont="1" applyFill="1" applyBorder="1" applyAlignment="1">
      <alignment horizontal="center" vertical="center" wrapText="1"/>
    </xf>
    <xf numFmtId="0" fontId="10" fillId="3" borderId="18" xfId="0" applyFont="1" applyFill="1" applyBorder="1" applyAlignment="1">
      <alignment horizontal="center" vertical="center"/>
    </xf>
    <xf numFmtId="0" fontId="37" fillId="7" borderId="35" xfId="0" applyFont="1" applyFill="1" applyBorder="1" applyAlignment="1">
      <alignment horizontal="center" vertical="center"/>
    </xf>
    <xf numFmtId="0" fontId="37" fillId="7" borderId="107" xfId="0" applyFont="1" applyFill="1" applyBorder="1" applyAlignment="1">
      <alignment horizontal="center" vertical="center"/>
    </xf>
    <xf numFmtId="0" fontId="1" fillId="3" borderId="100" xfId="0" applyFont="1" applyFill="1" applyBorder="1" applyAlignment="1">
      <alignment horizontal="center" vertical="center"/>
    </xf>
    <xf numFmtId="0" fontId="1" fillId="0" borderId="32" xfId="0" applyFont="1" applyBorder="1" applyAlignment="1">
      <alignment horizontal="center" vertical="center"/>
    </xf>
    <xf numFmtId="0" fontId="22" fillId="0" borderId="32" xfId="0" applyFont="1" applyBorder="1" applyAlignment="1">
      <alignment vertical="center"/>
    </xf>
    <xf numFmtId="0" fontId="35" fillId="7" borderId="82" xfId="0" applyFont="1" applyFill="1" applyBorder="1" applyAlignment="1">
      <alignment horizontal="center" vertical="center" wrapText="1"/>
    </xf>
    <xf numFmtId="0" fontId="29" fillId="12" borderId="0" xfId="0" applyFont="1" applyFill="1" applyAlignment="1">
      <alignment horizontal="center" vertical="center" wrapText="1"/>
    </xf>
    <xf numFmtId="0" fontId="1" fillId="2" borderId="126" xfId="0" applyFont="1" applyFill="1" applyBorder="1" applyAlignment="1">
      <alignment horizontal="center" vertical="center"/>
    </xf>
    <xf numFmtId="0" fontId="22" fillId="2" borderId="204" xfId="0" applyFont="1" applyFill="1" applyBorder="1" applyAlignment="1">
      <alignment vertical="center" wrapText="1"/>
    </xf>
    <xf numFmtId="0" fontId="1" fillId="2" borderId="202" xfId="0" applyFont="1" applyFill="1" applyBorder="1" applyAlignment="1">
      <alignment horizontal="center" vertical="center"/>
    </xf>
    <xf numFmtId="0" fontId="18" fillId="12" borderId="0" xfId="0" applyFont="1" applyFill="1" applyAlignment="1">
      <alignment horizontal="center" vertical="center" wrapText="1"/>
    </xf>
    <xf numFmtId="0" fontId="23" fillId="13" borderId="0" xfId="0" applyFont="1" applyFill="1" applyAlignment="1">
      <alignment vertical="center" wrapText="1"/>
    </xf>
    <xf numFmtId="0" fontId="1" fillId="14" borderId="0" xfId="0" applyFont="1" applyFill="1" applyAlignment="1">
      <alignment vertical="center"/>
    </xf>
    <xf numFmtId="0" fontId="23" fillId="15" borderId="0" xfId="0" applyFont="1" applyFill="1" applyAlignment="1">
      <alignment vertical="center" wrapText="1"/>
    </xf>
    <xf numFmtId="0" fontId="23" fillId="14" borderId="0" xfId="0" applyFont="1" applyFill="1" applyAlignment="1">
      <alignment vertical="center" wrapText="1"/>
    </xf>
    <xf numFmtId="0" fontId="21" fillId="14" borderId="0" xfId="0" applyFont="1" applyFill="1" applyAlignment="1">
      <alignment vertical="center" wrapText="1"/>
    </xf>
    <xf numFmtId="0" fontId="33" fillId="15" borderId="0" xfId="0" applyFont="1" applyFill="1" applyAlignment="1">
      <alignment horizontal="center" vertical="center"/>
    </xf>
    <xf numFmtId="0" fontId="1" fillId="14" borderId="0" xfId="0" applyFont="1" applyFill="1" applyAlignment="1">
      <alignment horizontal="center" vertical="center" wrapText="1"/>
    </xf>
    <xf numFmtId="0" fontId="25" fillId="14" borderId="0" xfId="0" applyFont="1" applyFill="1"/>
    <xf numFmtId="0" fontId="35" fillId="14" borderId="0" xfId="0" applyFont="1" applyFill="1" applyAlignment="1">
      <alignment horizontal="center" vertical="center"/>
    </xf>
    <xf numFmtId="10" fontId="16" fillId="14" borderId="0" xfId="0" applyNumberFormat="1" applyFont="1" applyFill="1" applyAlignment="1">
      <alignment horizontal="center" vertical="center"/>
    </xf>
    <xf numFmtId="0" fontId="40" fillId="15" borderId="0" xfId="0" applyFont="1" applyFill="1" applyAlignment="1">
      <alignment horizontal="center" vertical="center"/>
    </xf>
    <xf numFmtId="0" fontId="25" fillId="15" borderId="0" xfId="0" applyFont="1" applyFill="1" applyAlignment="1">
      <alignment vertical="center"/>
    </xf>
    <xf numFmtId="0" fontId="1" fillId="15" borderId="0" xfId="0" applyFont="1" applyFill="1" applyAlignment="1">
      <alignment vertical="center" wrapText="1"/>
    </xf>
    <xf numFmtId="0" fontId="42" fillId="15" borderId="0" xfId="0" applyFont="1" applyFill="1" applyAlignment="1">
      <alignment horizontal="center" vertical="center"/>
    </xf>
    <xf numFmtId="0" fontId="27" fillId="15" borderId="0" xfId="0" applyFont="1" applyFill="1" applyAlignment="1">
      <alignment horizontal="left" vertical="center" wrapText="1"/>
    </xf>
    <xf numFmtId="0" fontId="23" fillId="13" borderId="0" xfId="0" applyFont="1" applyFill="1" applyAlignment="1">
      <alignment horizontal="left" vertical="center" wrapText="1"/>
    </xf>
    <xf numFmtId="0" fontId="27" fillId="13" borderId="0" xfId="0" applyFont="1" applyFill="1" applyAlignment="1">
      <alignment horizontal="left" vertical="center" wrapText="1"/>
    </xf>
    <xf numFmtId="0" fontId="36" fillId="13" borderId="0" xfId="0" applyFont="1" applyFill="1" applyAlignment="1">
      <alignment horizontal="center" vertical="center" wrapText="1"/>
    </xf>
    <xf numFmtId="0" fontId="37" fillId="13" borderId="0" xfId="0" applyFont="1" applyFill="1" applyAlignment="1">
      <alignment horizontal="center" vertical="center"/>
    </xf>
    <xf numFmtId="0" fontId="37" fillId="13" borderId="0" xfId="0" applyFont="1" applyFill="1" applyAlignment="1">
      <alignment horizontal="left" vertical="center"/>
    </xf>
    <xf numFmtId="0" fontId="1" fillId="14" borderId="0" xfId="0" applyFont="1" applyFill="1" applyAlignment="1">
      <alignment vertical="center" wrapText="1"/>
    </xf>
    <xf numFmtId="0" fontId="0" fillId="14" borderId="0" xfId="0" applyFill="1"/>
    <xf numFmtId="10" fontId="107" fillId="5" borderId="88" xfId="0" applyNumberFormat="1" applyFont="1" applyFill="1" applyBorder="1" applyAlignment="1" applyProtection="1">
      <alignment vertical="center" wrapText="1"/>
      <protection locked="0"/>
    </xf>
    <xf numFmtId="0" fontId="30" fillId="16" borderId="85" xfId="0" applyFont="1" applyFill="1" applyBorder="1" applyAlignment="1">
      <alignment horizontal="center" vertical="center" wrapText="1"/>
    </xf>
    <xf numFmtId="0" fontId="30" fillId="16" borderId="86" xfId="0" applyFont="1" applyFill="1" applyBorder="1" applyAlignment="1">
      <alignment horizontal="center" vertical="center" wrapText="1"/>
    </xf>
    <xf numFmtId="0" fontId="105" fillId="0" borderId="26" xfId="0" applyFont="1" applyBorder="1" applyAlignment="1">
      <alignment horizontal="left" vertical="center" wrapText="1"/>
    </xf>
    <xf numFmtId="0" fontId="21" fillId="0" borderId="27" xfId="0" applyFont="1" applyBorder="1" applyAlignment="1">
      <alignment vertical="center"/>
    </xf>
    <xf numFmtId="0" fontId="21" fillId="7" borderId="27" xfId="0" applyFont="1" applyFill="1" applyBorder="1" applyAlignment="1">
      <alignment vertical="center"/>
    </xf>
    <xf numFmtId="0" fontId="21" fillId="0" borderId="27" xfId="0" applyFont="1" applyBorder="1" applyAlignment="1">
      <alignment horizontal="right" vertical="center"/>
    </xf>
    <xf numFmtId="0" fontId="0" fillId="0" borderId="0" xfId="0" applyAlignment="1">
      <alignment vertical="center"/>
    </xf>
    <xf numFmtId="0" fontId="0" fillId="0" borderId="202" xfId="0" applyBorder="1"/>
    <xf numFmtId="0" fontId="10" fillId="0" borderId="88" xfId="0" applyFont="1" applyBorder="1" applyAlignment="1" applyProtection="1">
      <alignment horizontal="center" vertical="center" wrapText="1"/>
      <protection locked="0"/>
    </xf>
    <xf numFmtId="164" fontId="1" fillId="5" borderId="88" xfId="0" applyNumberFormat="1" applyFont="1" applyFill="1" applyBorder="1" applyAlignment="1" applyProtection="1">
      <alignment horizontal="center" vertical="center" wrapText="1"/>
      <protection locked="0"/>
    </xf>
    <xf numFmtId="0" fontId="1" fillId="5" borderId="88" xfId="0" applyFont="1" applyFill="1" applyBorder="1" applyAlignment="1" applyProtection="1">
      <alignment horizontal="center" vertical="center" wrapText="1"/>
      <protection locked="0"/>
    </xf>
    <xf numFmtId="0" fontId="1" fillId="3" borderId="88" xfId="0" applyFont="1" applyFill="1" applyBorder="1" applyAlignment="1" applyProtection="1">
      <alignment horizontal="center" vertical="center" wrapText="1"/>
      <protection locked="0"/>
    </xf>
    <xf numFmtId="0" fontId="31" fillId="5" borderId="88" xfId="0" applyFont="1" applyFill="1" applyBorder="1" applyAlignment="1" applyProtection="1">
      <alignment horizontal="center" vertical="center" wrapText="1"/>
      <protection locked="0"/>
    </xf>
    <xf numFmtId="0" fontId="1" fillId="5" borderId="115" xfId="0" applyFont="1" applyFill="1" applyBorder="1" applyAlignment="1" applyProtection="1">
      <alignment horizontal="center" vertical="center" wrapText="1"/>
      <protection locked="0"/>
    </xf>
    <xf numFmtId="0" fontId="43" fillId="3" borderId="18"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90" xfId="0" applyFont="1" applyFill="1" applyBorder="1" applyAlignment="1">
      <alignment horizontal="center" vertical="center" wrapText="1"/>
    </xf>
    <xf numFmtId="0" fontId="45" fillId="0" borderId="32" xfId="0" applyFont="1" applyBorder="1"/>
    <xf numFmtId="0" fontId="45" fillId="0" borderId="65" xfId="0" applyFont="1" applyBorder="1"/>
    <xf numFmtId="0" fontId="45" fillId="0" borderId="51" xfId="0" applyFont="1" applyBorder="1"/>
    <xf numFmtId="0" fontId="28" fillId="4" borderId="110" xfId="0" applyFont="1" applyFill="1" applyBorder="1" applyAlignment="1">
      <alignment horizontal="center" vertical="center" wrapText="1"/>
    </xf>
    <xf numFmtId="0" fontId="1" fillId="4" borderId="110" xfId="0" applyFont="1" applyFill="1" applyBorder="1" applyAlignment="1">
      <alignment horizontal="center" vertical="center" wrapText="1"/>
    </xf>
    <xf numFmtId="0" fontId="1" fillId="4" borderId="124" xfId="0" applyFont="1" applyFill="1" applyBorder="1" applyAlignment="1">
      <alignment horizontal="center" vertical="center" wrapText="1"/>
    </xf>
    <xf numFmtId="0" fontId="1" fillId="3" borderId="85" xfId="0" applyFont="1" applyFill="1" applyBorder="1" applyAlignment="1">
      <alignment horizontal="center" vertical="center" wrapText="1"/>
    </xf>
    <xf numFmtId="0" fontId="104" fillId="0" borderId="85" xfId="0" applyFont="1" applyBorder="1" applyAlignment="1">
      <alignment horizontal="center" vertical="center" wrapText="1"/>
    </xf>
    <xf numFmtId="0" fontId="1" fillId="0" borderId="85" xfId="0" applyFont="1" applyBorder="1" applyAlignment="1">
      <alignment horizontal="center" vertical="center" wrapText="1"/>
    </xf>
    <xf numFmtId="0" fontId="10" fillId="8" borderId="88" xfId="0" applyFont="1" applyFill="1" applyBorder="1" applyAlignment="1">
      <alignment horizontal="center" vertical="center" wrapText="1"/>
    </xf>
    <xf numFmtId="164" fontId="1" fillId="8" borderId="88" xfId="0" applyNumberFormat="1" applyFont="1" applyFill="1" applyBorder="1" applyAlignment="1">
      <alignment horizontal="center" vertical="center" wrapText="1"/>
    </xf>
    <xf numFmtId="0" fontId="1" fillId="8" borderId="88" xfId="0" applyFont="1" applyFill="1" applyBorder="1" applyAlignment="1">
      <alignment horizontal="center" vertical="center" wrapText="1"/>
    </xf>
    <xf numFmtId="0" fontId="1" fillId="3" borderId="187" xfId="0" applyFont="1" applyFill="1" applyBorder="1" applyAlignment="1">
      <alignment horizontal="center" vertical="center" wrapText="1"/>
    </xf>
    <xf numFmtId="0" fontId="10" fillId="0" borderId="88" xfId="0" applyFont="1" applyBorder="1" applyAlignment="1">
      <alignment horizontal="center" vertical="center" wrapText="1"/>
    </xf>
    <xf numFmtId="0" fontId="1" fillId="3" borderId="88"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89"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19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0" fillId="0" borderId="187" xfId="0" applyBorder="1"/>
    <xf numFmtId="0" fontId="1" fillId="3" borderId="51" xfId="0" applyFont="1" applyFill="1" applyBorder="1" applyAlignment="1">
      <alignment horizontal="center" vertical="center" wrapText="1"/>
    </xf>
    <xf numFmtId="0" fontId="1" fillId="0" borderId="202" xfId="0" applyFont="1" applyBorder="1" applyAlignment="1">
      <alignment horizontal="center" vertical="center" wrapText="1"/>
    </xf>
    <xf numFmtId="0" fontId="1" fillId="0" borderId="205" xfId="0" applyFont="1" applyBorder="1" applyAlignment="1">
      <alignment horizontal="center" vertical="center" wrapText="1"/>
    </xf>
    <xf numFmtId="0" fontId="1" fillId="0" borderId="15" xfId="0" applyFont="1" applyBorder="1" applyAlignment="1">
      <alignment horizontal="right" vertical="center" wrapText="1"/>
    </xf>
    <xf numFmtId="4" fontId="1" fillId="0" borderId="12" xfId="0" applyNumberFormat="1" applyFont="1" applyBorder="1" applyAlignment="1">
      <alignment horizontal="right" vertical="center" wrapText="1"/>
    </xf>
    <xf numFmtId="0" fontId="1" fillId="0" borderId="12" xfId="0" applyFont="1" applyBorder="1" applyAlignment="1">
      <alignment horizontal="right" vertical="center" wrapText="1"/>
    </xf>
    <xf numFmtId="0" fontId="1" fillId="0" borderId="12" xfId="0" applyFont="1" applyBorder="1" applyAlignment="1">
      <alignment horizontal="center" vertical="center" wrapText="1"/>
    </xf>
    <xf numFmtId="0" fontId="1" fillId="0" borderId="189"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12" xfId="0" applyFont="1" applyFill="1" applyBorder="1" applyAlignment="1">
      <alignment horizontal="center" vertical="center" wrapText="1"/>
    </xf>
    <xf numFmtId="0" fontId="1" fillId="3" borderId="203" xfId="0" applyFont="1" applyFill="1" applyBorder="1" applyAlignment="1">
      <alignment horizontal="center" vertical="center" wrapText="1"/>
    </xf>
    <xf numFmtId="0" fontId="1" fillId="8" borderId="187" xfId="0" applyFont="1" applyFill="1" applyBorder="1" applyAlignment="1">
      <alignment horizontal="center" vertical="center" wrapText="1"/>
    </xf>
    <xf numFmtId="0" fontId="7" fillId="0" borderId="11" xfId="0" applyFont="1" applyBorder="1" applyAlignment="1">
      <alignment vertical="center"/>
    </xf>
    <xf numFmtId="0" fontId="25" fillId="0" borderId="11"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vertical="center"/>
    </xf>
    <xf numFmtId="0" fontId="7" fillId="0" borderId="66" xfId="0" applyFont="1" applyBorder="1" applyAlignment="1">
      <alignment vertical="center"/>
    </xf>
    <xf numFmtId="0" fontId="47" fillId="0" borderId="0" xfId="0" applyFont="1" applyAlignment="1" applyProtection="1">
      <alignment vertical="center" textRotation="255" wrapText="1"/>
      <protection locked="0"/>
    </xf>
    <xf numFmtId="0" fontId="0" fillId="0" borderId="0" xfId="0" applyAlignment="1" applyProtection="1">
      <alignment vertical="center"/>
      <protection locked="0"/>
    </xf>
    <xf numFmtId="0" fontId="1" fillId="0" borderId="88" xfId="0" applyFont="1" applyBorder="1" applyAlignment="1" applyProtection="1">
      <alignment vertical="center" wrapText="1"/>
      <protection locked="0"/>
    </xf>
    <xf numFmtId="0" fontId="34" fillId="5" borderId="88" xfId="0" applyFont="1" applyFill="1" applyBorder="1" applyAlignment="1" applyProtection="1">
      <alignment horizontal="center" vertical="center" wrapText="1"/>
      <protection locked="0"/>
    </xf>
    <xf numFmtId="0" fontId="10" fillId="9" borderId="88" xfId="0" applyFont="1" applyFill="1" applyBorder="1" applyAlignment="1" applyProtection="1">
      <alignment horizontal="left" vertical="center" wrapText="1"/>
      <protection locked="0"/>
    </xf>
    <xf numFmtId="3" fontId="49" fillId="5" borderId="88" xfId="0" applyNumberFormat="1" applyFont="1" applyFill="1" applyBorder="1" applyAlignment="1" applyProtection="1">
      <alignment horizontal="center" vertical="center" wrapText="1"/>
      <protection locked="0"/>
    </xf>
    <xf numFmtId="9" fontId="1" fillId="0" borderId="88" xfId="0" applyNumberFormat="1" applyFont="1" applyBorder="1" applyAlignment="1" applyProtection="1">
      <alignment horizontal="center" vertical="center" wrapText="1"/>
      <protection locked="0"/>
    </xf>
    <xf numFmtId="10" fontId="49" fillId="5" borderId="88" xfId="0" applyNumberFormat="1" applyFont="1" applyFill="1" applyBorder="1" applyAlignment="1" applyProtection="1">
      <alignment horizontal="center" vertical="center" wrapText="1"/>
      <protection locked="0"/>
    </xf>
    <xf numFmtId="165" fontId="49" fillId="5" borderId="88" xfId="0" applyNumberFormat="1" applyFont="1" applyFill="1" applyBorder="1" applyAlignment="1" applyProtection="1">
      <alignment horizontal="center" vertical="center" wrapText="1"/>
      <protection locked="0"/>
    </xf>
    <xf numFmtId="0" fontId="10" fillId="9" borderId="88" xfId="0" applyFont="1" applyFill="1" applyBorder="1" applyAlignment="1" applyProtection="1">
      <alignment horizontal="center" vertical="center" wrapText="1"/>
      <protection locked="0"/>
    </xf>
    <xf numFmtId="0" fontId="49" fillId="5" borderId="88" xfId="0" applyFont="1" applyFill="1" applyBorder="1" applyAlignment="1" applyProtection="1">
      <alignment horizontal="center" vertical="center" wrapText="1"/>
      <protection locked="0"/>
    </xf>
    <xf numFmtId="166" fontId="49" fillId="5" borderId="88" xfId="0" applyNumberFormat="1" applyFont="1" applyFill="1" applyBorder="1" applyAlignment="1" applyProtection="1">
      <alignment horizontal="center" vertical="center" wrapText="1"/>
      <protection locked="0"/>
    </xf>
    <xf numFmtId="0" fontId="49" fillId="5" borderId="88" xfId="0" applyFont="1" applyFill="1" applyBorder="1" applyAlignment="1" applyProtection="1">
      <alignment horizontal="left" vertical="center" wrapText="1"/>
      <protection locked="0"/>
    </xf>
    <xf numFmtId="0" fontId="10" fillId="3" borderId="88" xfId="0" applyFont="1" applyFill="1" applyBorder="1" applyAlignment="1" applyProtection="1">
      <alignment horizontal="left" vertical="center" wrapText="1"/>
      <protection locked="0"/>
    </xf>
    <xf numFmtId="0" fontId="10" fillId="3" borderId="88" xfId="0" applyFont="1" applyFill="1" applyBorder="1" applyAlignment="1" applyProtection="1">
      <alignment horizontal="center" vertical="center" wrapText="1"/>
      <protection locked="0"/>
    </xf>
    <xf numFmtId="0" fontId="49" fillId="3" borderId="88" xfId="0" applyFont="1" applyFill="1" applyBorder="1" applyAlignment="1" applyProtection="1">
      <alignment horizontal="center" vertical="center" wrapText="1"/>
      <protection locked="0"/>
    </xf>
    <xf numFmtId="0" fontId="49" fillId="3" borderId="88" xfId="0" applyFont="1" applyFill="1" applyBorder="1" applyAlignment="1" applyProtection="1">
      <alignment horizontal="left" vertical="center" wrapText="1"/>
      <protection locked="0"/>
    </xf>
    <xf numFmtId="0" fontId="50" fillId="10" borderId="88" xfId="0" applyFont="1" applyFill="1" applyBorder="1" applyAlignment="1" applyProtection="1">
      <alignment horizontal="left" vertical="center" wrapText="1"/>
      <protection locked="0"/>
    </xf>
    <xf numFmtId="0" fontId="51" fillId="10" borderId="88" xfId="0" applyFont="1" applyFill="1" applyBorder="1" applyAlignment="1" applyProtection="1">
      <alignment horizontal="center" vertical="center" wrapText="1"/>
      <protection locked="0"/>
    </xf>
    <xf numFmtId="0" fontId="50" fillId="10" borderId="88" xfId="0" applyFont="1" applyFill="1" applyBorder="1" applyAlignment="1" applyProtection="1">
      <alignment vertical="center" wrapText="1"/>
      <protection locked="0"/>
    </xf>
    <xf numFmtId="0" fontId="25" fillId="9" borderId="88" xfId="0" applyFont="1" applyFill="1" applyBorder="1" applyAlignment="1" applyProtection="1">
      <alignment vertical="center" wrapText="1"/>
      <protection locked="0"/>
    </xf>
    <xf numFmtId="0" fontId="52" fillId="10" borderId="88" xfId="0" applyFont="1" applyFill="1" applyBorder="1" applyAlignment="1" applyProtection="1">
      <alignment vertical="center" wrapText="1"/>
      <protection locked="0"/>
    </xf>
    <xf numFmtId="9" fontId="49" fillId="5" borderId="88" xfId="0" applyNumberFormat="1" applyFont="1" applyFill="1" applyBorder="1" applyAlignment="1" applyProtection="1">
      <alignment horizontal="center" vertical="center" wrapText="1"/>
      <protection locked="0"/>
    </xf>
    <xf numFmtId="0" fontId="10" fillId="0" borderId="88" xfId="0" applyFont="1" applyBorder="1" applyAlignment="1" applyProtection="1">
      <alignment horizontal="left" vertical="center" wrapText="1"/>
      <protection locked="0"/>
    </xf>
    <xf numFmtId="0" fontId="10" fillId="9" borderId="88" xfId="0" applyFont="1" applyFill="1" applyBorder="1" applyAlignment="1" applyProtection="1">
      <alignment vertical="center" wrapText="1"/>
      <protection locked="0"/>
    </xf>
    <xf numFmtId="166" fontId="49" fillId="3" borderId="88" xfId="0" applyNumberFormat="1" applyFont="1" applyFill="1" applyBorder="1" applyAlignment="1" applyProtection="1">
      <alignment horizontal="center" vertical="center" wrapText="1"/>
      <protection locked="0"/>
    </xf>
    <xf numFmtId="10" fontId="53" fillId="5" borderId="88" xfId="0" applyNumberFormat="1" applyFont="1" applyFill="1" applyBorder="1" applyAlignment="1" applyProtection="1">
      <alignment horizontal="center" vertical="center"/>
      <protection locked="0"/>
    </xf>
    <xf numFmtId="0" fontId="25" fillId="5" borderId="88" xfId="0" applyFont="1" applyFill="1" applyBorder="1" applyAlignment="1" applyProtection="1">
      <alignment vertical="center"/>
      <protection locked="0"/>
    </xf>
    <xf numFmtId="0" fontId="109" fillId="10" borderId="88" xfId="0" applyFont="1" applyFill="1" applyBorder="1" applyAlignment="1" applyProtection="1">
      <alignment horizontal="left" vertical="center" wrapText="1"/>
      <protection locked="0"/>
    </xf>
    <xf numFmtId="0" fontId="108" fillId="9" borderId="88" xfId="0" applyFont="1" applyFill="1" applyBorder="1" applyAlignment="1" applyProtection="1">
      <alignment horizontal="left" vertical="center" wrapText="1"/>
      <protection locked="0"/>
    </xf>
    <xf numFmtId="0" fontId="10" fillId="3" borderId="88" xfId="0" applyFont="1" applyFill="1" applyBorder="1" applyAlignment="1" applyProtection="1">
      <alignment vertical="center" wrapText="1"/>
      <protection locked="0"/>
    </xf>
    <xf numFmtId="0" fontId="49" fillId="0" borderId="88" xfId="0" applyFont="1" applyBorder="1" applyAlignment="1" applyProtection="1">
      <alignment horizontal="center" vertical="center" wrapText="1"/>
      <protection locked="0"/>
    </xf>
    <xf numFmtId="0" fontId="1" fillId="0" borderId="88" xfId="0" applyFont="1" applyBorder="1" applyAlignment="1" applyProtection="1">
      <alignment horizontal="center" vertical="center" wrapText="1"/>
      <protection locked="0"/>
    </xf>
    <xf numFmtId="0" fontId="49" fillId="0" borderId="88" xfId="0" applyFont="1" applyBorder="1" applyAlignment="1" applyProtection="1">
      <alignment horizontal="left" vertical="center" wrapText="1"/>
      <protection locked="0"/>
    </xf>
    <xf numFmtId="0" fontId="104" fillId="0" borderId="88" xfId="0" applyFont="1" applyBorder="1" applyAlignment="1" applyProtection="1">
      <alignment vertical="center" wrapText="1"/>
      <protection locked="0"/>
    </xf>
    <xf numFmtId="0" fontId="108" fillId="3" borderId="88" xfId="0" applyFont="1" applyFill="1" applyBorder="1" applyAlignment="1" applyProtection="1">
      <alignment vertical="center" wrapText="1"/>
      <protection locked="0"/>
    </xf>
    <xf numFmtId="0" fontId="25" fillId="0" borderId="88" xfId="0" applyFont="1" applyBorder="1" applyAlignment="1" applyProtection="1">
      <alignment vertical="center" wrapText="1"/>
      <protection locked="0"/>
    </xf>
    <xf numFmtId="0" fontId="49" fillId="3" borderId="88" xfId="0" applyFont="1" applyFill="1" applyBorder="1" applyAlignment="1" applyProtection="1">
      <alignment vertical="center" wrapText="1"/>
      <protection locked="0"/>
    </xf>
    <xf numFmtId="3" fontId="34" fillId="5" borderId="88" xfId="0" applyNumberFormat="1" applyFont="1" applyFill="1" applyBorder="1" applyAlignment="1" applyProtection="1">
      <alignment horizontal="center" vertical="center" wrapText="1"/>
      <protection locked="0"/>
    </xf>
    <xf numFmtId="9" fontId="22" fillId="0" borderId="88" xfId="0" applyNumberFormat="1" applyFont="1" applyBorder="1" applyAlignment="1" applyProtection="1">
      <alignment horizontal="center" vertical="center" wrapText="1"/>
      <protection locked="0"/>
    </xf>
    <xf numFmtId="10" fontId="55" fillId="5" borderId="88" xfId="0" applyNumberFormat="1" applyFont="1" applyFill="1" applyBorder="1" applyAlignment="1" applyProtection="1">
      <alignment horizontal="center" vertical="center" wrapText="1"/>
      <protection locked="0"/>
    </xf>
    <xf numFmtId="165" fontId="10" fillId="5" borderId="88" xfId="0" applyNumberFormat="1" applyFont="1" applyFill="1" applyBorder="1" applyAlignment="1" applyProtection="1">
      <alignment horizontal="center" vertical="center" wrapText="1"/>
      <protection locked="0"/>
    </xf>
    <xf numFmtId="166" fontId="34" fillId="5" borderId="88" xfId="0" applyNumberFormat="1" applyFont="1" applyFill="1" applyBorder="1" applyAlignment="1" applyProtection="1">
      <alignment horizontal="center" vertical="center" wrapText="1"/>
      <protection locked="0"/>
    </xf>
    <xf numFmtId="9" fontId="34" fillId="3" borderId="88" xfId="0" applyNumberFormat="1" applyFont="1" applyFill="1" applyBorder="1" applyAlignment="1" applyProtection="1">
      <alignment horizontal="center" vertical="center" wrapText="1"/>
      <protection locked="0"/>
    </xf>
    <xf numFmtId="3" fontId="34" fillId="0" borderId="88" xfId="0" applyNumberFormat="1" applyFont="1" applyBorder="1" applyAlignment="1" applyProtection="1">
      <alignment horizontal="center" vertical="center" wrapText="1"/>
      <protection locked="0"/>
    </xf>
    <xf numFmtId="9" fontId="34" fillId="0" borderId="88" xfId="0" applyNumberFormat="1" applyFont="1" applyBorder="1" applyAlignment="1" applyProtection="1">
      <alignment horizontal="center" vertical="center" wrapText="1"/>
      <protection locked="0"/>
    </xf>
    <xf numFmtId="166" fontId="34" fillId="0" borderId="88" xfId="0" applyNumberFormat="1" applyFont="1" applyBorder="1" applyAlignment="1" applyProtection="1">
      <alignment horizontal="center" vertical="center" wrapText="1"/>
      <protection locked="0"/>
    </xf>
    <xf numFmtId="165" fontId="10" fillId="0" borderId="88" xfId="0" applyNumberFormat="1" applyFont="1" applyBorder="1" applyAlignment="1" applyProtection="1">
      <alignment horizontal="center" vertical="center" wrapText="1"/>
      <protection locked="0"/>
    </xf>
    <xf numFmtId="10" fontId="34" fillId="0" borderId="88" xfId="0" applyNumberFormat="1" applyFont="1" applyBorder="1" applyAlignment="1" applyProtection="1">
      <alignment horizontal="center" vertical="center" wrapText="1"/>
      <protection locked="0"/>
    </xf>
    <xf numFmtId="0" fontId="25" fillId="0" borderId="88" xfId="0" applyFont="1" applyBorder="1" applyAlignment="1" applyProtection="1">
      <alignment vertical="center"/>
      <protection locked="0"/>
    </xf>
    <xf numFmtId="9" fontId="25" fillId="0" borderId="88" xfId="0" applyNumberFormat="1" applyFont="1" applyBorder="1" applyAlignment="1" applyProtection="1">
      <alignment vertical="center"/>
      <protection locked="0"/>
    </xf>
    <xf numFmtId="0" fontId="34" fillId="0" borderId="32"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3" fontId="34" fillId="0" borderId="51" xfId="0" applyNumberFormat="1" applyFont="1" applyBorder="1" applyAlignment="1" applyProtection="1">
      <alignment horizontal="center" vertical="center" wrapText="1"/>
      <protection locked="0"/>
    </xf>
    <xf numFmtId="9" fontId="34" fillId="0" borderId="12" xfId="0" applyNumberFormat="1" applyFont="1" applyBorder="1" applyAlignment="1" applyProtection="1">
      <alignment horizontal="center" vertical="center" wrapText="1"/>
      <protection locked="0"/>
    </xf>
    <xf numFmtId="165" fontId="10" fillId="0" borderId="12" xfId="0" applyNumberFormat="1" applyFont="1" applyBorder="1" applyAlignment="1" applyProtection="1">
      <alignment horizontal="center" vertical="center" wrapText="1"/>
      <protection locked="0"/>
    </xf>
    <xf numFmtId="9" fontId="10" fillId="0" borderId="12"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3" fontId="10" fillId="0" borderId="88" xfId="0" applyNumberFormat="1" applyFont="1" applyBorder="1" applyAlignment="1" applyProtection="1">
      <alignment horizontal="center" vertical="center" wrapText="1"/>
      <protection locked="0"/>
    </xf>
    <xf numFmtId="9" fontId="34" fillId="0" borderId="18" xfId="0" applyNumberFormat="1" applyFont="1" applyBorder="1" applyAlignment="1" applyProtection="1">
      <alignment horizontal="center" vertical="center" wrapText="1"/>
      <protection locked="0"/>
    </xf>
    <xf numFmtId="9" fontId="34" fillId="0" borderId="11" xfId="0" applyNumberFormat="1" applyFont="1" applyBorder="1" applyAlignment="1" applyProtection="1">
      <alignment horizontal="center" vertical="center" wrapText="1"/>
      <protection locked="0"/>
    </xf>
    <xf numFmtId="165" fontId="10" fillId="0" borderId="11" xfId="0" applyNumberFormat="1" applyFont="1" applyBorder="1" applyAlignment="1" applyProtection="1">
      <alignment horizontal="center" vertical="center" wrapText="1"/>
      <protection locked="0"/>
    </xf>
    <xf numFmtId="9" fontId="10" fillId="0" borderId="11" xfId="0" applyNumberFormat="1" applyFont="1" applyBorder="1" applyAlignment="1" applyProtection="1">
      <alignment horizontal="center" vertical="center" wrapText="1"/>
      <protection locked="0"/>
    </xf>
    <xf numFmtId="0" fontId="7" fillId="0" borderId="11" xfId="0" applyFont="1" applyBorder="1" applyAlignment="1" applyProtection="1">
      <alignment vertical="center"/>
      <protection locked="0"/>
    </xf>
    <xf numFmtId="166" fontId="1" fillId="0" borderId="11" xfId="0" applyNumberFormat="1" applyFont="1" applyBorder="1" applyAlignment="1" applyProtection="1">
      <alignment vertical="center"/>
      <protection locked="0"/>
    </xf>
    <xf numFmtId="0" fontId="10"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left" vertical="center" wrapText="1"/>
      <protection locked="0"/>
    </xf>
    <xf numFmtId="0" fontId="56" fillId="0" borderId="66" xfId="0" applyFont="1" applyBorder="1" applyAlignment="1" applyProtection="1">
      <alignment vertical="center" wrapText="1"/>
      <protection locked="0"/>
    </xf>
    <xf numFmtId="0" fontId="10" fillId="0" borderId="66" xfId="0" applyFont="1" applyBorder="1" applyAlignment="1" applyProtection="1">
      <alignment horizontal="center" vertical="center" wrapText="1"/>
      <protection locked="0"/>
    </xf>
    <xf numFmtId="0" fontId="57" fillId="0" borderId="11" xfId="0" applyFont="1" applyBorder="1" applyAlignment="1" applyProtection="1">
      <alignment vertical="center" wrapText="1"/>
      <protection locked="0"/>
    </xf>
    <xf numFmtId="0" fontId="10" fillId="0" borderId="16" xfId="0" applyFont="1" applyBorder="1" applyAlignment="1" applyProtection="1">
      <alignment horizontal="center" vertical="center" wrapText="1"/>
      <protection locked="0"/>
    </xf>
    <xf numFmtId="0" fontId="1" fillId="0" borderId="88" xfId="0" applyFont="1" applyBorder="1" applyAlignment="1" applyProtection="1">
      <alignment vertical="center"/>
      <protection locked="0"/>
    </xf>
    <xf numFmtId="166" fontId="1" fillId="0" borderId="88" xfId="0" applyNumberFormat="1" applyFont="1" applyBorder="1" applyAlignment="1" applyProtection="1">
      <alignment vertical="center"/>
      <protection locked="0"/>
    </xf>
    <xf numFmtId="0" fontId="1" fillId="11" borderId="88" xfId="0" applyFont="1" applyFill="1" applyBorder="1" applyAlignment="1" applyProtection="1">
      <alignment vertical="center"/>
      <protection locked="0"/>
    </xf>
    <xf numFmtId="166" fontId="60" fillId="11" borderId="88" xfId="0" applyNumberFormat="1" applyFont="1" applyFill="1" applyBorder="1" applyAlignment="1" applyProtection="1">
      <alignment vertical="center"/>
      <protection locked="0"/>
    </xf>
    <xf numFmtId="0" fontId="25" fillId="0" borderId="11" xfId="0" applyFont="1" applyBorder="1" applyAlignment="1" applyProtection="1">
      <alignment vertical="center"/>
      <protection locked="0"/>
    </xf>
    <xf numFmtId="0" fontId="10" fillId="0" borderId="11" xfId="0" applyFont="1" applyBorder="1" applyAlignment="1" applyProtection="1">
      <alignment horizontal="right" vertical="center" wrapText="1"/>
      <protection locked="0"/>
    </xf>
    <xf numFmtId="0" fontId="10" fillId="0" borderId="88" xfId="0" applyFont="1" applyBorder="1" applyAlignment="1" applyProtection="1">
      <alignment horizontal="right" vertical="center" wrapText="1"/>
      <protection locked="0"/>
    </xf>
    <xf numFmtId="0" fontId="50" fillId="0" borderId="8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11" borderId="88" xfId="0" applyFont="1" applyFill="1" applyBorder="1" applyAlignment="1" applyProtection="1">
      <alignment horizontal="right" vertical="center" wrapText="1"/>
      <protection locked="0"/>
    </xf>
    <xf numFmtId="0" fontId="60" fillId="11" borderId="88" xfId="0" applyFont="1" applyFill="1" applyBorder="1" applyAlignment="1" applyProtection="1">
      <alignment horizontal="center" vertical="center" wrapText="1"/>
      <protection locked="0"/>
    </xf>
    <xf numFmtId="0" fontId="34" fillId="0" borderId="88" xfId="0" applyFont="1" applyBorder="1" applyAlignment="1" applyProtection="1">
      <alignment horizontal="left" vertical="center" wrapText="1"/>
      <protection locked="0"/>
    </xf>
    <xf numFmtId="9" fontId="34" fillId="0" borderId="66" xfId="0" applyNumberFormat="1" applyFont="1" applyBorder="1" applyAlignment="1" applyProtection="1">
      <alignment horizontal="center" vertical="center" wrapText="1"/>
      <protection locked="0"/>
    </xf>
    <xf numFmtId="0" fontId="1" fillId="0" borderId="11"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0" fillId="7" borderId="88" xfId="0" applyFont="1" applyFill="1" applyBorder="1" applyAlignment="1" applyProtection="1">
      <alignment vertical="center"/>
      <protection locked="0"/>
    </xf>
    <xf numFmtId="0" fontId="63" fillId="7" borderId="88" xfId="0" applyFont="1" applyFill="1" applyBorder="1" applyAlignment="1" applyProtection="1">
      <alignment vertical="center"/>
      <protection locked="0"/>
    </xf>
    <xf numFmtId="0" fontId="1" fillId="0" borderId="18" xfId="0" applyFont="1" applyBorder="1" applyAlignment="1" applyProtection="1">
      <alignment vertical="center"/>
      <protection locked="0"/>
    </xf>
    <xf numFmtId="0" fontId="64" fillId="0" borderId="114" xfId="0" applyFont="1" applyBorder="1" applyAlignment="1" applyProtection="1">
      <alignment vertical="center"/>
      <protection locked="0"/>
    </xf>
    <xf numFmtId="0" fontId="1" fillId="0" borderId="32" xfId="0" applyFont="1" applyBorder="1" applyAlignment="1" applyProtection="1">
      <alignment vertical="center"/>
      <protection locked="0"/>
    </xf>
    <xf numFmtId="0" fontId="7" fillId="0" borderId="18" xfId="0" applyFont="1" applyBorder="1" applyAlignment="1" applyProtection="1">
      <alignment vertical="center"/>
      <protection locked="0"/>
    </xf>
    <xf numFmtId="166" fontId="29" fillId="10" borderId="88" xfId="0" applyNumberFormat="1" applyFont="1" applyFill="1" applyBorder="1" applyAlignment="1" applyProtection="1">
      <alignment vertical="center"/>
      <protection locked="0"/>
    </xf>
    <xf numFmtId="0" fontId="10" fillId="7" borderId="88" xfId="0" applyFont="1" applyFill="1" applyBorder="1" applyAlignment="1" applyProtection="1">
      <alignment vertical="center" wrapText="1"/>
      <protection locked="0"/>
    </xf>
    <xf numFmtId="166" fontId="65" fillId="7" borderId="88" xfId="0" applyNumberFormat="1" applyFont="1" applyFill="1" applyBorder="1" applyAlignment="1" applyProtection="1">
      <alignment vertical="center"/>
      <protection locked="0"/>
    </xf>
    <xf numFmtId="3" fontId="49" fillId="0" borderId="88" xfId="0" applyNumberFormat="1" applyFont="1" applyBorder="1" applyAlignment="1" applyProtection="1">
      <alignment horizontal="left" vertical="center" wrapText="1"/>
      <protection locked="0"/>
    </xf>
    <xf numFmtId="3" fontId="49" fillId="5" borderId="88" xfId="0" applyNumberFormat="1" applyFont="1" applyFill="1" applyBorder="1" applyAlignment="1" applyProtection="1">
      <alignment horizontal="center" vertical="center"/>
      <protection locked="0"/>
    </xf>
    <xf numFmtId="0" fontId="1" fillId="9" borderId="88" xfId="0" applyFont="1" applyFill="1" applyBorder="1" applyAlignment="1" applyProtection="1">
      <alignment vertical="center" wrapText="1"/>
      <protection locked="0"/>
    </xf>
    <xf numFmtId="166" fontId="22" fillId="9" borderId="88" xfId="0" applyNumberFormat="1" applyFont="1" applyFill="1" applyBorder="1" applyAlignment="1" applyProtection="1">
      <alignment vertical="center"/>
      <protection locked="0"/>
    </xf>
    <xf numFmtId="2" fontId="22" fillId="0" borderId="88" xfId="0" applyNumberFormat="1" applyFont="1" applyBorder="1" applyAlignment="1" applyProtection="1">
      <alignment horizontal="center" vertical="center"/>
      <protection locked="0"/>
    </xf>
    <xf numFmtId="166" fontId="22" fillId="0" borderId="88" xfId="0" applyNumberFormat="1" applyFont="1" applyBorder="1" applyAlignment="1" applyProtection="1">
      <alignment vertical="center"/>
      <protection locked="0"/>
    </xf>
    <xf numFmtId="0" fontId="7" fillId="0" borderId="100" xfId="0" applyFont="1" applyBorder="1" applyAlignment="1" applyProtection="1">
      <alignment vertical="center"/>
      <protection locked="0"/>
    </xf>
    <xf numFmtId="0" fontId="7" fillId="0" borderId="66" xfId="0" applyFont="1" applyBorder="1" applyAlignment="1" applyProtection="1">
      <alignment vertical="center"/>
      <protection locked="0"/>
    </xf>
    <xf numFmtId="9" fontId="1" fillId="0" borderId="88" xfId="0" applyNumberFormat="1" applyFont="1" applyBorder="1" applyAlignment="1" applyProtection="1">
      <alignment vertical="center"/>
      <protection locked="0"/>
    </xf>
    <xf numFmtId="9" fontId="63" fillId="7" borderId="88" xfId="0" applyNumberFormat="1" applyFont="1" applyFill="1" applyBorder="1" applyAlignment="1" applyProtection="1">
      <alignment vertical="center"/>
      <protection locked="0"/>
    </xf>
    <xf numFmtId="0" fontId="1" fillId="0" borderId="66" xfId="0" applyFont="1" applyBorder="1" applyAlignment="1" applyProtection="1">
      <alignment vertical="center"/>
      <protection locked="0"/>
    </xf>
    <xf numFmtId="0" fontId="1" fillId="0" borderId="51" xfId="0" applyFont="1" applyBorder="1" applyAlignment="1" applyProtection="1">
      <alignment vertical="center"/>
      <protection locked="0"/>
    </xf>
    <xf numFmtId="0" fontId="1" fillId="5" borderId="10" xfId="0" applyFont="1" applyFill="1" applyBorder="1" applyAlignment="1" applyProtection="1">
      <alignment horizontal="left" vertical="center" wrapText="1"/>
      <protection locked="0"/>
    </xf>
    <xf numFmtId="0" fontId="1" fillId="5" borderId="28" xfId="0" applyFont="1" applyFill="1" applyBorder="1" applyAlignment="1" applyProtection="1">
      <alignment horizontal="left" vertical="center" wrapText="1"/>
      <protection locked="0"/>
    </xf>
    <xf numFmtId="0" fontId="47" fillId="0" borderId="11" xfId="0" applyFont="1" applyBorder="1" applyAlignment="1" applyProtection="1">
      <alignment vertical="center" textRotation="255" wrapText="1"/>
      <protection locked="0"/>
    </xf>
    <xf numFmtId="3" fontId="1" fillId="0" borderId="88" xfId="0" applyNumberFormat="1" applyFont="1" applyBorder="1" applyAlignment="1">
      <alignment vertical="center" wrapText="1"/>
    </xf>
    <xf numFmtId="0" fontId="1" fillId="0" borderId="100" xfId="0" applyFont="1" applyBorder="1" applyAlignment="1">
      <alignment vertical="center" wrapText="1"/>
    </xf>
    <xf numFmtId="0" fontId="25" fillId="0" borderId="51" xfId="0" applyFont="1" applyBorder="1" applyAlignment="1">
      <alignment vertical="center"/>
    </xf>
    <xf numFmtId="0" fontId="10" fillId="9" borderId="88" xfId="0" applyFont="1" applyFill="1" applyBorder="1" applyAlignment="1">
      <alignment horizontal="left" vertical="center" wrapText="1"/>
    </xf>
    <xf numFmtId="0" fontId="10" fillId="3" borderId="88" xfId="0" applyFont="1" applyFill="1" applyBorder="1" applyAlignment="1">
      <alignment horizontal="left" vertical="center" wrapText="1"/>
    </xf>
    <xf numFmtId="0" fontId="50" fillId="10" borderId="88" xfId="0" applyFont="1" applyFill="1" applyBorder="1" applyAlignment="1">
      <alignment horizontal="left" vertical="center" wrapText="1"/>
    </xf>
    <xf numFmtId="0" fontId="108" fillId="3" borderId="88" xfId="0" applyFont="1" applyFill="1" applyBorder="1" applyAlignment="1">
      <alignment horizontal="left" vertical="center" wrapText="1"/>
    </xf>
    <xf numFmtId="0" fontId="25" fillId="9" borderId="88" xfId="0" applyFont="1" applyFill="1" applyBorder="1" applyAlignment="1">
      <alignment vertical="center" wrapText="1"/>
    </xf>
    <xf numFmtId="0" fontId="52" fillId="10" borderId="88" xfId="0" applyFont="1" applyFill="1" applyBorder="1" applyAlignment="1">
      <alignment vertical="center" wrapText="1"/>
    </xf>
    <xf numFmtId="0" fontId="10" fillId="0" borderId="88" xfId="0" applyFont="1" applyBorder="1" applyAlignment="1">
      <alignment horizontal="left" vertical="center" wrapText="1"/>
    </xf>
    <xf numFmtId="0" fontId="10" fillId="9" borderId="88" xfId="0" applyFont="1" applyFill="1" applyBorder="1" applyAlignment="1">
      <alignment vertical="center" wrapText="1"/>
    </xf>
    <xf numFmtId="0" fontId="109" fillId="10" borderId="88" xfId="0" applyFont="1" applyFill="1" applyBorder="1" applyAlignment="1">
      <alignment horizontal="left" vertical="center" wrapText="1"/>
    </xf>
    <xf numFmtId="0" fontId="108" fillId="9" borderId="88" xfId="0" applyFont="1" applyFill="1" applyBorder="1" applyAlignment="1">
      <alignment horizontal="left" vertical="center" wrapText="1"/>
    </xf>
    <xf numFmtId="0" fontId="10" fillId="3" borderId="88" xfId="0" applyFont="1" applyFill="1" applyBorder="1" applyAlignment="1">
      <alignment vertical="center" wrapText="1"/>
    </xf>
    <xf numFmtId="0" fontId="1" fillId="9" borderId="88" xfId="0" applyFont="1" applyFill="1" applyBorder="1" applyAlignment="1">
      <alignment horizontal="left" vertical="center" wrapText="1"/>
    </xf>
    <xf numFmtId="0" fontId="104" fillId="0" borderId="88" xfId="0" applyFont="1" applyBorder="1" applyAlignment="1">
      <alignment vertical="center" wrapText="1"/>
    </xf>
    <xf numFmtId="0" fontId="108" fillId="3" borderId="88" xfId="0" applyFont="1" applyFill="1" applyBorder="1" applyAlignment="1">
      <alignment vertical="center" wrapText="1"/>
    </xf>
    <xf numFmtId="0" fontId="25" fillId="0" borderId="88" xfId="0" applyFont="1" applyBorder="1" applyAlignment="1">
      <alignment vertical="center" wrapText="1"/>
    </xf>
    <xf numFmtId="0" fontId="25" fillId="11" borderId="28" xfId="0" applyFont="1" applyFill="1" applyBorder="1" applyAlignment="1">
      <alignment horizontal="center" vertical="center"/>
    </xf>
    <xf numFmtId="9" fontId="49" fillId="5" borderId="88" xfId="1" applyFont="1" applyFill="1" applyBorder="1" applyAlignment="1" applyProtection="1">
      <alignment horizontal="center" vertical="center" wrapText="1"/>
      <protection locked="0"/>
    </xf>
    <xf numFmtId="9" fontId="7" fillId="0" borderId="12" xfId="0" applyNumberFormat="1" applyFont="1" applyBorder="1" applyAlignment="1">
      <alignment vertical="center"/>
    </xf>
    <xf numFmtId="4" fontId="49" fillId="5" borderId="88" xfId="0" applyNumberFormat="1" applyFont="1" applyFill="1" applyBorder="1" applyAlignment="1" applyProtection="1">
      <alignment horizontal="center" vertical="center" wrapText="1"/>
      <protection locked="0"/>
    </xf>
    <xf numFmtId="10" fontId="1" fillId="3" borderId="88" xfId="0" applyNumberFormat="1" applyFont="1" applyFill="1" applyBorder="1" applyAlignment="1" applyProtection="1">
      <alignment horizontal="center" vertical="center" wrapText="1"/>
      <protection locked="0"/>
    </xf>
    <xf numFmtId="0" fontId="109" fillId="10" borderId="88" xfId="0" applyFont="1" applyFill="1" applyBorder="1" applyAlignment="1" applyProtection="1">
      <alignment vertical="center" wrapText="1"/>
      <protection locked="0"/>
    </xf>
    <xf numFmtId="4" fontId="53" fillId="5" borderId="88" xfId="0" applyNumberFormat="1" applyFont="1" applyFill="1" applyBorder="1" applyAlignment="1" applyProtection="1">
      <alignment vertical="center"/>
      <protection locked="0"/>
    </xf>
    <xf numFmtId="10" fontId="53" fillId="5" borderId="88" xfId="0" applyNumberFormat="1" applyFont="1" applyFill="1" applyBorder="1" applyAlignment="1" applyProtection="1">
      <alignment vertical="center"/>
      <protection locked="0"/>
    </xf>
    <xf numFmtId="0" fontId="53" fillId="5" borderId="88" xfId="0" applyFont="1" applyFill="1" applyBorder="1" applyAlignment="1" applyProtection="1">
      <alignment vertical="center"/>
      <protection locked="0"/>
    </xf>
    <xf numFmtId="4" fontId="55" fillId="5" borderId="88" xfId="0" applyNumberFormat="1" applyFont="1" applyFill="1" applyBorder="1" applyAlignment="1" applyProtection="1">
      <alignment horizontal="center" vertical="center" wrapText="1"/>
      <protection locked="0"/>
    </xf>
    <xf numFmtId="4" fontId="34" fillId="0" borderId="88" xfId="0" applyNumberFormat="1" applyFont="1" applyBorder="1" applyAlignment="1" applyProtection="1">
      <alignment horizontal="center" vertical="center" wrapText="1"/>
      <protection locked="0"/>
    </xf>
    <xf numFmtId="4" fontId="10" fillId="0" borderId="88" xfId="0" applyNumberFormat="1" applyFont="1" applyBorder="1" applyAlignment="1" applyProtection="1">
      <alignment horizontal="center" vertical="center" wrapText="1"/>
      <protection locked="0"/>
    </xf>
    <xf numFmtId="9" fontId="10" fillId="0" borderId="88" xfId="0" applyNumberFormat="1" applyFont="1" applyBorder="1" applyAlignment="1" applyProtection="1">
      <alignment horizontal="center" vertical="center" wrapText="1"/>
      <protection locked="0"/>
    </xf>
    <xf numFmtId="0" fontId="108" fillId="0" borderId="88" xfId="0" applyFont="1" applyBorder="1" applyAlignment="1" applyProtection="1">
      <alignment horizontal="left" vertical="center" wrapText="1"/>
      <protection locked="0"/>
    </xf>
    <xf numFmtId="0" fontId="7" fillId="0" borderId="88" xfId="0" applyFont="1" applyBorder="1" applyAlignment="1" applyProtection="1">
      <alignment vertical="center"/>
      <protection locked="0"/>
    </xf>
    <xf numFmtId="0" fontId="47" fillId="0" borderId="18" xfId="0" applyFont="1" applyBorder="1" applyAlignment="1" applyProtection="1">
      <alignment vertical="center" textRotation="255" wrapText="1"/>
      <protection locked="0"/>
    </xf>
    <xf numFmtId="3" fontId="22" fillId="0" borderId="88" xfId="0" applyNumberFormat="1" applyFont="1" applyBorder="1" applyAlignment="1" applyProtection="1">
      <alignment horizontal="center" vertical="center"/>
      <protection locked="0"/>
    </xf>
    <xf numFmtId="0" fontId="1" fillId="14" borderId="88" xfId="0" applyFont="1" applyFill="1" applyBorder="1" applyAlignment="1">
      <alignment horizontal="center" vertical="center" wrapText="1"/>
    </xf>
    <xf numFmtId="0" fontId="50" fillId="0" borderId="88" xfId="0" applyFont="1" applyBorder="1" applyAlignment="1">
      <alignment horizontal="center" vertical="center" wrapText="1"/>
    </xf>
    <xf numFmtId="166" fontId="63" fillId="7" borderId="88" xfId="0" applyNumberFormat="1" applyFont="1" applyFill="1" applyBorder="1" applyAlignment="1" applyProtection="1">
      <alignment vertical="center"/>
      <protection locked="0"/>
    </xf>
    <xf numFmtId="0" fontId="49" fillId="16" borderId="88" xfId="0" applyFont="1" applyFill="1" applyBorder="1" applyAlignment="1">
      <alignment horizontal="center" vertical="center" wrapText="1"/>
    </xf>
    <xf numFmtId="0" fontId="66" fillId="16" borderId="88" xfId="0" applyFont="1" applyFill="1" applyBorder="1" applyAlignment="1">
      <alignment horizontal="center" vertical="center" wrapText="1"/>
    </xf>
    <xf numFmtId="0" fontId="25" fillId="0" borderId="71" xfId="0" applyFont="1" applyBorder="1" applyAlignment="1">
      <alignment horizontal="center" vertical="center"/>
    </xf>
    <xf numFmtId="0" fontId="1" fillId="0" borderId="192" xfId="0" applyFont="1" applyBorder="1" applyAlignment="1">
      <alignment vertical="center"/>
    </xf>
    <xf numFmtId="0" fontId="47" fillId="0" borderId="192" xfId="0" applyFont="1" applyBorder="1" applyAlignment="1">
      <alignment vertical="center" textRotation="255" wrapText="1"/>
    </xf>
    <xf numFmtId="0" fontId="0" fillId="0" borderId="202" xfId="0" applyBorder="1" applyAlignment="1">
      <alignment vertical="center"/>
    </xf>
    <xf numFmtId="0" fontId="111" fillId="0" borderId="88" xfId="0" applyFont="1" applyBorder="1" applyAlignment="1" applyProtection="1">
      <alignment horizontal="left" vertical="center" wrapText="1"/>
      <protection locked="0"/>
    </xf>
    <xf numFmtId="0" fontId="105" fillId="0" borderId="121" xfId="0" applyFont="1" applyBorder="1" applyAlignment="1">
      <alignment vertical="center"/>
    </xf>
    <xf numFmtId="0" fontId="110" fillId="0" borderId="112" xfId="0" applyFont="1" applyBorder="1" applyAlignment="1">
      <alignment vertical="center"/>
    </xf>
    <xf numFmtId="0" fontId="105" fillId="0" borderId="88" xfId="0" applyFont="1" applyBorder="1" applyAlignment="1">
      <alignment horizontal="center" vertical="center" wrapText="1"/>
    </xf>
    <xf numFmtId="0" fontId="1" fillId="5" borderId="88" xfId="0" applyFont="1" applyFill="1" applyBorder="1" applyAlignment="1" applyProtection="1">
      <alignment vertical="center" wrapText="1"/>
      <protection locked="0"/>
    </xf>
    <xf numFmtId="4" fontId="1" fillId="5" borderId="112" xfId="0" applyNumberFormat="1" applyFont="1" applyFill="1" applyBorder="1" applyAlignment="1" applyProtection="1">
      <alignment vertical="center" wrapText="1"/>
      <protection locked="0"/>
    </xf>
    <xf numFmtId="0" fontId="1" fillId="5" borderId="88" xfId="0" applyFont="1" applyFill="1" applyBorder="1" applyAlignment="1" applyProtection="1">
      <alignment vertical="center"/>
      <protection locked="0"/>
    </xf>
    <xf numFmtId="10" fontId="1" fillId="5" borderId="88" xfId="0" applyNumberFormat="1" applyFont="1" applyFill="1" applyBorder="1" applyAlignment="1" applyProtection="1">
      <alignment vertical="center"/>
      <protection locked="0"/>
    </xf>
    <xf numFmtId="0" fontId="3" fillId="5" borderId="88" xfId="0" applyFont="1" applyFill="1" applyBorder="1" applyProtection="1">
      <protection locked="0"/>
    </xf>
    <xf numFmtId="10" fontId="3" fillId="5" borderId="88" xfId="0" applyNumberFormat="1" applyFont="1" applyFill="1" applyBorder="1" applyProtection="1">
      <protection locked="0"/>
    </xf>
    <xf numFmtId="0" fontId="75" fillId="0" borderId="4" xfId="0" applyFont="1" applyBorder="1" applyAlignment="1">
      <alignment vertical="center" wrapText="1"/>
    </xf>
    <xf numFmtId="0" fontId="76" fillId="0" borderId="15" xfId="0" applyFont="1" applyBorder="1" applyAlignment="1">
      <alignment vertical="center" wrapText="1"/>
    </xf>
    <xf numFmtId="0" fontId="2" fillId="0" borderId="229" xfId="0" applyFont="1" applyBorder="1"/>
    <xf numFmtId="0" fontId="47" fillId="0" borderId="187" xfId="0" applyFont="1" applyBorder="1" applyAlignment="1">
      <alignment vertical="center" textRotation="255" wrapText="1"/>
    </xf>
    <xf numFmtId="0" fontId="76" fillId="0" borderId="191" xfId="0" applyFont="1" applyBorder="1" applyAlignment="1">
      <alignment vertical="center" wrapText="1"/>
    </xf>
    <xf numFmtId="0" fontId="2" fillId="0" borderId="230" xfId="0" applyFont="1" applyBorder="1"/>
    <xf numFmtId="0" fontId="47" fillId="0" borderId="51" xfId="0" applyFont="1" applyBorder="1" applyAlignment="1">
      <alignment vertical="center" textRotation="255" wrapText="1"/>
    </xf>
    <xf numFmtId="0" fontId="1" fillId="0" borderId="202" xfId="0" applyFont="1" applyBorder="1" applyAlignment="1">
      <alignment vertical="center"/>
    </xf>
    <xf numFmtId="0" fontId="1" fillId="0" borderId="93" xfId="0" applyFont="1" applyBorder="1" applyAlignment="1">
      <alignment vertical="center"/>
    </xf>
    <xf numFmtId="0" fontId="18" fillId="4" borderId="187" xfId="0" applyFont="1" applyFill="1" applyBorder="1" applyAlignment="1">
      <alignment vertical="center" wrapText="1"/>
    </xf>
    <xf numFmtId="0" fontId="1" fillId="0" borderId="15" xfId="0" applyFont="1" applyBorder="1" applyAlignment="1">
      <alignment vertical="center"/>
    </xf>
    <xf numFmtId="0" fontId="77" fillId="0" borderId="11" xfId="0" applyFont="1" applyBorder="1" applyAlignment="1">
      <alignment vertical="center"/>
    </xf>
    <xf numFmtId="0" fontId="1" fillId="0" borderId="107" xfId="0" applyFont="1" applyBorder="1" applyAlignment="1">
      <alignment vertical="center" wrapText="1"/>
    </xf>
    <xf numFmtId="0" fontId="1" fillId="0" borderId="28" xfId="0" applyFont="1" applyBorder="1" applyAlignment="1">
      <alignment vertical="center" wrapText="1"/>
    </xf>
    <xf numFmtId="0" fontId="1" fillId="0" borderId="35" xfId="0" applyFont="1" applyBorder="1" applyAlignment="1">
      <alignment vertical="center" wrapText="1"/>
    </xf>
    <xf numFmtId="0" fontId="31" fillId="0" borderId="15" xfId="0" applyFont="1" applyBorder="1" applyAlignment="1">
      <alignment vertical="center" wrapText="1"/>
    </xf>
    <xf numFmtId="0" fontId="22" fillId="0" borderId="66" xfId="0" applyFont="1" applyBorder="1" applyAlignment="1">
      <alignment vertical="center" wrapText="1"/>
    </xf>
    <xf numFmtId="0" fontId="22" fillId="0" borderId="66" xfId="0" applyFont="1" applyBorder="1" applyAlignment="1">
      <alignment vertical="center"/>
    </xf>
    <xf numFmtId="0" fontId="7" fillId="0" borderId="140" xfId="0" applyFont="1" applyBorder="1"/>
    <xf numFmtId="0" fontId="77" fillId="0" borderId="0" xfId="0" applyFont="1" applyAlignment="1">
      <alignment vertical="center"/>
    </xf>
    <xf numFmtId="0" fontId="7" fillId="0" borderId="141" xfId="0" applyFont="1" applyBorder="1"/>
    <xf numFmtId="0" fontId="7" fillId="0" borderId="142" xfId="0" applyFont="1" applyBorder="1"/>
    <xf numFmtId="0" fontId="1" fillId="0" borderId="100" xfId="0" applyFont="1" applyBorder="1" applyAlignment="1">
      <alignment vertical="center"/>
    </xf>
    <xf numFmtId="0" fontId="1" fillId="0" borderId="145" xfId="0" applyFont="1" applyBorder="1" applyAlignment="1">
      <alignment vertical="center"/>
    </xf>
    <xf numFmtId="0" fontId="22" fillId="0" borderId="51" xfId="0" applyFont="1" applyBorder="1" applyAlignment="1">
      <alignment vertical="center"/>
    </xf>
    <xf numFmtId="0" fontId="22" fillId="0" borderId="65" xfId="0" applyFont="1" applyBorder="1" applyAlignment="1">
      <alignment vertical="center"/>
    </xf>
    <xf numFmtId="0" fontId="7" fillId="0" borderId="13" xfId="0" applyFont="1" applyBorder="1"/>
    <xf numFmtId="0" fontId="7" fillId="0" borderId="16" xfId="0" applyFont="1" applyBorder="1"/>
    <xf numFmtId="0" fontId="1" fillId="0" borderId="32" xfId="0" applyFont="1" applyBorder="1" applyAlignment="1">
      <alignment vertical="center"/>
    </xf>
    <xf numFmtId="0" fontId="3" fillId="0" borderId="149" xfId="0" applyFont="1" applyBorder="1"/>
    <xf numFmtId="0" fontId="22" fillId="0" borderId="32" xfId="0" applyFont="1" applyBorder="1" applyAlignment="1">
      <alignment horizontal="center" vertical="center" wrapText="1"/>
    </xf>
    <xf numFmtId="0" fontId="1" fillId="4" borderId="156" xfId="0" applyFont="1" applyFill="1" applyBorder="1" applyAlignment="1">
      <alignment vertical="center" wrapText="1"/>
    </xf>
    <xf numFmtId="0" fontId="18" fillId="4" borderId="157" xfId="0" applyFont="1" applyFill="1" applyBorder="1" applyAlignment="1">
      <alignment vertical="center" wrapText="1"/>
    </xf>
    <xf numFmtId="0" fontId="7" fillId="0" borderId="14" xfId="0" applyFont="1" applyBorder="1"/>
    <xf numFmtId="0" fontId="7" fillId="0" borderId="17" xfId="0" applyFont="1" applyBorder="1"/>
    <xf numFmtId="0" fontId="1" fillId="0" borderId="161" xfId="0" applyFont="1" applyBorder="1" applyAlignment="1">
      <alignment vertical="center"/>
    </xf>
    <xf numFmtId="0" fontId="1" fillId="0" borderId="164" xfId="0" applyFont="1" applyBorder="1" applyAlignment="1">
      <alignment vertical="center"/>
    </xf>
    <xf numFmtId="0" fontId="18" fillId="4" borderId="165" xfId="0" applyFont="1" applyFill="1" applyBorder="1" applyAlignment="1">
      <alignment vertical="center" wrapText="1"/>
    </xf>
    <xf numFmtId="0" fontId="7" fillId="0" borderId="145" xfId="0" applyFont="1" applyBorder="1"/>
    <xf numFmtId="0" fontId="22" fillId="0" borderId="10" xfId="0" applyFont="1" applyBorder="1" applyAlignment="1">
      <alignment vertical="center" wrapText="1"/>
    </xf>
    <xf numFmtId="0" fontId="1" fillId="0" borderId="187" xfId="0" applyFont="1" applyBorder="1" applyAlignment="1">
      <alignment vertical="center"/>
    </xf>
    <xf numFmtId="0" fontId="29" fillId="0" borderId="14" xfId="0" applyFont="1" applyBorder="1" applyAlignment="1">
      <alignment vertical="center" wrapText="1"/>
    </xf>
    <xf numFmtId="0" fontId="1" fillId="0" borderId="202" xfId="0" applyFont="1" applyBorder="1" applyAlignment="1">
      <alignment vertical="center" wrapText="1"/>
    </xf>
    <xf numFmtId="0" fontId="1" fillId="0" borderId="136" xfId="0" applyFont="1" applyBorder="1" applyAlignment="1">
      <alignment vertical="center"/>
    </xf>
    <xf numFmtId="0" fontId="1" fillId="0" borderId="135" xfId="0" applyFont="1" applyBorder="1" applyAlignment="1">
      <alignment vertical="center"/>
    </xf>
    <xf numFmtId="0" fontId="20" fillId="0" borderId="93" xfId="0" applyFont="1" applyBorder="1" applyAlignment="1">
      <alignment vertical="center" wrapText="1"/>
    </xf>
    <xf numFmtId="0" fontId="20" fillId="0" borderId="11" xfId="0" applyFont="1" applyBorder="1" applyAlignment="1">
      <alignment vertical="center" wrapText="1"/>
    </xf>
    <xf numFmtId="0" fontId="31" fillId="0" borderId="32" xfId="0" applyFont="1" applyBorder="1" applyAlignment="1">
      <alignment vertical="center" wrapText="1"/>
    </xf>
    <xf numFmtId="0" fontId="31" fillId="0" borderId="51" xfId="0" applyFont="1" applyBorder="1" applyAlignment="1">
      <alignment vertical="center" wrapText="1"/>
    </xf>
    <xf numFmtId="0" fontId="22" fillId="0" borderId="51" xfId="0" applyFont="1" applyBorder="1" applyAlignment="1">
      <alignment vertical="center" wrapText="1"/>
    </xf>
    <xf numFmtId="0" fontId="22" fillId="0" borderId="65" xfId="0" applyFont="1" applyBorder="1" applyAlignment="1">
      <alignment vertical="center" wrapText="1"/>
    </xf>
    <xf numFmtId="0" fontId="7" fillId="0" borderId="150" xfId="0" applyFont="1" applyBorder="1"/>
    <xf numFmtId="0" fontId="18" fillId="3" borderId="0" xfId="0" applyFont="1" applyFill="1" applyAlignment="1">
      <alignment vertical="center" wrapText="1"/>
    </xf>
    <xf numFmtId="0" fontId="18" fillId="3" borderId="164" xfId="0" applyFont="1" applyFill="1" applyBorder="1" applyAlignment="1">
      <alignment vertical="center" wrapText="1"/>
    </xf>
    <xf numFmtId="0" fontId="1" fillId="3" borderId="164" xfId="0" applyFont="1" applyFill="1" applyBorder="1" applyAlignment="1">
      <alignment vertical="center"/>
    </xf>
    <xf numFmtId="0" fontId="1" fillId="3" borderId="145" xfId="0" applyFont="1" applyFill="1" applyBorder="1" applyAlignment="1">
      <alignment vertical="center"/>
    </xf>
    <xf numFmtId="0" fontId="1" fillId="3" borderId="148" xfId="0" applyFont="1" applyFill="1" applyBorder="1" applyAlignment="1">
      <alignment vertical="center"/>
    </xf>
    <xf numFmtId="0" fontId="18" fillId="4" borderId="111" xfId="0" applyFont="1" applyFill="1" applyBorder="1" applyAlignment="1">
      <alignment vertical="center" wrapText="1"/>
    </xf>
    <xf numFmtId="0" fontId="18" fillId="3" borderId="32" xfId="0" applyFont="1" applyFill="1" applyBorder="1" applyAlignment="1">
      <alignment vertical="center" wrapText="1"/>
    </xf>
    <xf numFmtId="0" fontId="18" fillId="3" borderId="65" xfId="0" applyFont="1" applyFill="1" applyBorder="1" applyAlignment="1">
      <alignment vertical="center" wrapText="1"/>
    </xf>
    <xf numFmtId="0" fontId="1" fillId="3" borderId="65" xfId="0" applyFont="1" applyFill="1" applyBorder="1" applyAlignment="1">
      <alignment vertical="center"/>
    </xf>
    <xf numFmtId="0" fontId="47" fillId="0" borderId="65" xfId="0" applyFont="1" applyBorder="1" applyAlignment="1">
      <alignment vertical="center" textRotation="255" wrapText="1"/>
    </xf>
    <xf numFmtId="0" fontId="1" fillId="3" borderId="187" xfId="0" applyFont="1" applyFill="1" applyBorder="1" applyAlignment="1">
      <alignment vertical="center"/>
    </xf>
    <xf numFmtId="0" fontId="1" fillId="3" borderId="218" xfId="0" applyFont="1" applyFill="1" applyBorder="1" applyAlignment="1">
      <alignment vertical="center"/>
    </xf>
    <xf numFmtId="0" fontId="1" fillId="3" borderId="168" xfId="0" applyFont="1" applyFill="1" applyBorder="1" applyAlignment="1">
      <alignment vertical="center"/>
    </xf>
    <xf numFmtId="0" fontId="18" fillId="4" borderId="85" xfId="0" applyFont="1" applyFill="1" applyBorder="1" applyAlignment="1">
      <alignment vertical="center" wrapText="1"/>
    </xf>
    <xf numFmtId="0" fontId="22" fillId="0" borderId="28" xfId="0" applyFont="1" applyBorder="1" applyAlignment="1">
      <alignment vertical="center" wrapText="1"/>
    </xf>
    <xf numFmtId="0" fontId="1" fillId="0" borderId="207" xfId="0" applyFont="1" applyBorder="1" applyAlignment="1">
      <alignment vertical="center"/>
    </xf>
    <xf numFmtId="0" fontId="1" fillId="0" borderId="208" xfId="0" applyFont="1" applyBorder="1" applyAlignment="1">
      <alignment vertical="center"/>
    </xf>
    <xf numFmtId="0" fontId="18" fillId="0" borderId="11" xfId="0" applyFont="1" applyBorder="1" applyAlignment="1">
      <alignment vertical="center" wrapText="1"/>
    </xf>
    <xf numFmtId="0" fontId="81" fillId="8" borderId="115" xfId="0" applyFont="1" applyFill="1" applyBorder="1" applyAlignment="1">
      <alignment vertical="center" wrapText="1"/>
    </xf>
    <xf numFmtId="9" fontId="23" fillId="8" borderId="173" xfId="0" applyNumberFormat="1" applyFont="1" applyFill="1" applyBorder="1" applyAlignment="1">
      <alignment vertical="center"/>
    </xf>
    <xf numFmtId="9" fontId="23" fillId="8" borderId="177" xfId="0" applyNumberFormat="1" applyFont="1" applyFill="1" applyBorder="1" applyAlignment="1">
      <alignment vertical="center"/>
    </xf>
    <xf numFmtId="0" fontId="23" fillId="8" borderId="85" xfId="0" applyFont="1" applyFill="1" applyBorder="1" applyAlignment="1">
      <alignment vertical="center"/>
    </xf>
    <xf numFmtId="0" fontId="23" fillId="8" borderId="88" xfId="0" applyFont="1" applyFill="1" applyBorder="1" applyAlignment="1">
      <alignment vertical="center"/>
    </xf>
    <xf numFmtId="0" fontId="23" fillId="8" borderId="181" xfId="0" applyFont="1" applyFill="1" applyBorder="1" applyAlignment="1">
      <alignment vertical="center"/>
    </xf>
    <xf numFmtId="0" fontId="1" fillId="0" borderId="12" xfId="0" applyFont="1" applyBorder="1" applyAlignment="1">
      <alignment vertical="center" wrapText="1"/>
    </xf>
    <xf numFmtId="0" fontId="22" fillId="0" borderId="32" xfId="0" applyFont="1" applyBorder="1" applyAlignment="1">
      <alignment horizontal="center" wrapText="1"/>
    </xf>
    <xf numFmtId="0" fontId="1" fillId="0" borderId="239" xfId="0" applyFont="1" applyBorder="1" applyAlignment="1">
      <alignment vertical="center"/>
    </xf>
    <xf numFmtId="0" fontId="1" fillId="0" borderId="241" xfId="0" applyFont="1" applyBorder="1" applyAlignment="1">
      <alignment vertical="center"/>
    </xf>
    <xf numFmtId="0" fontId="1" fillId="0" borderId="242" xfId="0" applyFont="1" applyBorder="1" applyAlignment="1">
      <alignment vertical="center"/>
    </xf>
    <xf numFmtId="0" fontId="1" fillId="0" borderId="243" xfId="0" applyFont="1" applyBorder="1" applyAlignment="1">
      <alignment vertical="center"/>
    </xf>
    <xf numFmtId="0" fontId="1" fillId="16" borderId="115" xfId="0" applyFont="1" applyFill="1" applyBorder="1" applyAlignment="1" applyProtection="1">
      <alignment vertical="center" wrapText="1"/>
      <protection locked="0"/>
    </xf>
    <xf numFmtId="0" fontId="23" fillId="8" borderId="170" xfId="0" applyFont="1" applyFill="1" applyBorder="1" applyAlignment="1">
      <alignment horizontal="center" vertical="center"/>
    </xf>
    <xf numFmtId="0" fontId="23" fillId="8" borderId="171" xfId="0" applyFont="1" applyFill="1" applyBorder="1" applyAlignment="1">
      <alignment horizontal="center" vertical="center"/>
    </xf>
    <xf numFmtId="0" fontId="1" fillId="5" borderId="170" xfId="0" applyFont="1" applyFill="1" applyBorder="1" applyAlignment="1" applyProtection="1">
      <alignment horizontal="center" vertical="center" wrapText="1"/>
      <protection locked="0"/>
    </xf>
    <xf numFmtId="0" fontId="1" fillId="16" borderId="132" xfId="0" applyFont="1" applyFill="1" applyBorder="1" applyAlignment="1">
      <alignment horizontal="center" vertical="center" wrapText="1"/>
    </xf>
    <xf numFmtId="9" fontId="1" fillId="5" borderId="85" xfId="1" applyFont="1" applyFill="1" applyBorder="1" applyAlignment="1" applyProtection="1">
      <alignment horizontal="center" vertical="center" wrapText="1"/>
      <protection locked="0"/>
    </xf>
    <xf numFmtId="9" fontId="1" fillId="5" borderId="115" xfId="1" applyFont="1" applyFill="1" applyBorder="1" applyAlignment="1" applyProtection="1">
      <alignment horizontal="center" vertical="center" wrapText="1"/>
      <protection locked="0"/>
    </xf>
    <xf numFmtId="9" fontId="1" fillId="5" borderId="88" xfId="1" applyFont="1" applyFill="1" applyBorder="1" applyAlignment="1" applyProtection="1">
      <alignment horizontal="center" vertical="center" wrapText="1"/>
      <protection locked="0"/>
    </xf>
    <xf numFmtId="9" fontId="23" fillId="8" borderId="179" xfId="0" applyNumberFormat="1" applyFont="1" applyFill="1" applyBorder="1" applyAlignment="1">
      <alignment horizontal="center" vertical="center"/>
    </xf>
    <xf numFmtId="0" fontId="23" fillId="17" borderId="132" xfId="0" applyFont="1" applyFill="1" applyBorder="1" applyAlignment="1">
      <alignment vertical="center"/>
    </xf>
    <xf numFmtId="0" fontId="23" fillId="17" borderId="128" xfId="0" applyFont="1" applyFill="1" applyBorder="1" applyAlignment="1">
      <alignment vertical="center"/>
    </xf>
    <xf numFmtId="9" fontId="23" fillId="8" borderId="172" xfId="0" applyNumberFormat="1" applyFont="1" applyFill="1" applyBorder="1" applyAlignment="1">
      <alignment horizontal="center" vertical="center"/>
    </xf>
    <xf numFmtId="9" fontId="23" fillId="8" borderId="176" xfId="0" applyNumberFormat="1" applyFont="1" applyFill="1" applyBorder="1" applyAlignment="1">
      <alignment horizontal="center" vertical="center"/>
    </xf>
    <xf numFmtId="0" fontId="1" fillId="0" borderId="126" xfId="0" applyFont="1" applyBorder="1" applyAlignment="1">
      <alignment vertical="center"/>
    </xf>
    <xf numFmtId="0" fontId="106" fillId="0" borderId="66" xfId="0" applyFont="1" applyBorder="1" applyAlignment="1">
      <alignment vertical="center"/>
    </xf>
    <xf numFmtId="0" fontId="31" fillId="5" borderId="88" xfId="0" applyFont="1" applyFill="1" applyBorder="1" applyAlignment="1" applyProtection="1">
      <alignment vertical="center" wrapText="1"/>
      <protection locked="0"/>
    </xf>
    <xf numFmtId="0" fontId="31" fillId="5" borderId="101" xfId="0" applyFont="1" applyFill="1" applyBorder="1" applyAlignment="1" applyProtection="1">
      <alignment vertical="center" wrapText="1"/>
      <protection locked="0"/>
    </xf>
    <xf numFmtId="0" fontId="0" fillId="0" borderId="254" xfId="0" applyBorder="1"/>
    <xf numFmtId="0" fontId="0" fillId="0" borderId="203" xfId="0" applyBorder="1"/>
    <xf numFmtId="0" fontId="0" fillId="0" borderId="255" xfId="0" applyBorder="1"/>
    <xf numFmtId="0" fontId="0" fillId="0" borderId="256" xfId="0" applyBorder="1"/>
    <xf numFmtId="0" fontId="0" fillId="0" borderId="204" xfId="0" applyBorder="1"/>
    <xf numFmtId="0" fontId="2" fillId="0" borderId="257" xfId="0" applyFont="1" applyBorder="1"/>
    <xf numFmtId="0" fontId="2" fillId="0" borderId="258" xfId="0" applyFont="1" applyBorder="1"/>
    <xf numFmtId="0" fontId="2" fillId="0" borderId="259" xfId="0" applyFont="1" applyBorder="1"/>
    <xf numFmtId="0" fontId="76" fillId="3" borderId="88" xfId="0" applyFont="1" applyFill="1" applyBorder="1" applyAlignment="1">
      <alignment vertical="center" wrapText="1"/>
    </xf>
    <xf numFmtId="0" fontId="1" fillId="6" borderId="28" xfId="0" applyFont="1" applyFill="1" applyBorder="1" applyAlignment="1" applyProtection="1">
      <alignment horizontal="left" vertical="center" wrapText="1"/>
      <protection locked="0"/>
    </xf>
    <xf numFmtId="0" fontId="10" fillId="5" borderId="28" xfId="0" applyFont="1" applyFill="1" applyBorder="1" applyAlignment="1" applyProtection="1">
      <alignment horizontal="left" vertical="center" wrapText="1"/>
      <protection locked="0"/>
    </xf>
    <xf numFmtId="0" fontId="10" fillId="6" borderId="28" xfId="0" applyFont="1" applyFill="1" applyBorder="1" applyAlignment="1" applyProtection="1">
      <alignment horizontal="left" vertical="center" wrapText="1"/>
      <protection locked="0"/>
    </xf>
    <xf numFmtId="0" fontId="1" fillId="6" borderId="64" xfId="0" applyFont="1" applyFill="1" applyBorder="1" applyAlignment="1" applyProtection="1">
      <alignment horizontal="left" vertical="center" wrapText="1"/>
      <protection locked="0"/>
    </xf>
    <xf numFmtId="0" fontId="22" fillId="6" borderId="64" xfId="0" applyFont="1" applyFill="1" applyBorder="1" applyAlignment="1" applyProtection="1">
      <alignment horizontal="left" vertical="center" wrapText="1"/>
      <protection locked="0"/>
    </xf>
    <xf numFmtId="0" fontId="105" fillId="0" borderId="64" xfId="0" applyFont="1" applyBorder="1" applyAlignment="1">
      <alignment vertical="center" wrapText="1"/>
    </xf>
    <xf numFmtId="0" fontId="31" fillId="6" borderId="88" xfId="0" applyFont="1" applyFill="1" applyBorder="1" applyAlignment="1" applyProtection="1">
      <alignment vertical="center" wrapText="1"/>
      <protection locked="0"/>
    </xf>
    <xf numFmtId="0" fontId="107" fillId="5" borderId="101" xfId="0" applyFont="1" applyFill="1" applyBorder="1" applyAlignment="1" applyProtection="1">
      <alignment vertical="center" wrapText="1"/>
      <protection locked="0"/>
    </xf>
    <xf numFmtId="0" fontId="104" fillId="5" borderId="88" xfId="0" applyFont="1" applyFill="1" applyBorder="1" applyAlignment="1" applyProtection="1">
      <alignment vertical="center" wrapText="1"/>
      <protection locked="0"/>
    </xf>
    <xf numFmtId="0" fontId="1" fillId="0" borderId="12" xfId="0" applyFont="1" applyBorder="1"/>
    <xf numFmtId="0" fontId="22" fillId="0" borderId="13" xfId="0" applyFont="1" applyBorder="1" applyAlignment="1">
      <alignment vertical="center"/>
    </xf>
    <xf numFmtId="0" fontId="47" fillId="0" borderId="16" xfId="0" applyFont="1" applyBorder="1" applyAlignment="1">
      <alignment vertical="center" textRotation="255" wrapText="1"/>
    </xf>
    <xf numFmtId="0" fontId="25" fillId="0" borderId="18" xfId="0" applyFont="1" applyBorder="1"/>
    <xf numFmtId="0" fontId="25" fillId="0" borderId="11" xfId="0" applyFont="1" applyBorder="1"/>
    <xf numFmtId="0" fontId="102" fillId="14" borderId="80" xfId="0" applyFont="1" applyFill="1" applyBorder="1" applyAlignment="1">
      <alignment horizontal="center" vertical="center"/>
    </xf>
    <xf numFmtId="0" fontId="105" fillId="0" borderId="75" xfId="0" applyFont="1" applyBorder="1" applyAlignment="1">
      <alignment vertical="center"/>
    </xf>
    <xf numFmtId="0" fontId="22" fillId="0" borderId="64" xfId="0" applyFont="1" applyBorder="1" applyAlignment="1">
      <alignment vertical="center"/>
    </xf>
    <xf numFmtId="0" fontId="47" fillId="0" borderId="64" xfId="0" applyFont="1" applyBorder="1" applyAlignment="1">
      <alignment vertical="center" textRotation="255" wrapText="1"/>
    </xf>
    <xf numFmtId="0" fontId="105" fillId="0" borderId="75" xfId="0" applyFont="1" applyBorder="1"/>
    <xf numFmtId="0" fontId="22" fillId="0" borderId="75" xfId="0" applyFont="1" applyBorder="1" applyAlignment="1">
      <alignment vertical="center"/>
    </xf>
    <xf numFmtId="0" fontId="22" fillId="0" borderId="95" xfId="0" applyFont="1" applyBorder="1" applyAlignment="1">
      <alignment vertical="center"/>
    </xf>
    <xf numFmtId="0" fontId="22" fillId="0" borderId="260" xfId="0" applyFont="1" applyBorder="1" applyAlignment="1">
      <alignment vertical="center"/>
    </xf>
    <xf numFmtId="0" fontId="47" fillId="0" borderId="260" xfId="0" applyFont="1" applyBorder="1" applyAlignment="1">
      <alignment vertical="center" textRotation="255" wrapText="1"/>
    </xf>
    <xf numFmtId="0" fontId="22" fillId="0" borderId="18" xfId="0" applyFont="1" applyBorder="1" applyAlignment="1">
      <alignment vertical="center"/>
    </xf>
    <xf numFmtId="0" fontId="112" fillId="0" borderId="261" xfId="0" applyFont="1" applyBorder="1"/>
    <xf numFmtId="0" fontId="1" fillId="0" borderId="262" xfId="0" applyFont="1" applyBorder="1"/>
    <xf numFmtId="0" fontId="1" fillId="0" borderId="263" xfId="0" applyFont="1" applyBorder="1"/>
    <xf numFmtId="0" fontId="1" fillId="0" borderId="264" xfId="0" applyFont="1" applyBorder="1"/>
    <xf numFmtId="0" fontId="106" fillId="3" borderId="66" xfId="0" applyFont="1" applyFill="1" applyBorder="1" applyAlignment="1">
      <alignment horizontal="center" vertical="center" wrapText="1"/>
    </xf>
    <xf numFmtId="0" fontId="117" fillId="3" borderId="0" xfId="0" applyFont="1" applyFill="1" applyAlignment="1">
      <alignment horizontal="center" vertical="center" wrapText="1"/>
    </xf>
    <xf numFmtId="0" fontId="119" fillId="0" borderId="11" xfId="0" applyFont="1" applyBorder="1" applyAlignment="1">
      <alignment vertical="center"/>
    </xf>
    <xf numFmtId="0" fontId="104" fillId="0" borderId="0" xfId="0" applyFont="1" applyAlignment="1">
      <alignment vertical="center"/>
    </xf>
    <xf numFmtId="0" fontId="104" fillId="0" borderId="0" xfId="0" applyFont="1"/>
    <xf numFmtId="0" fontId="112" fillId="0" borderId="203" xfId="0" applyFont="1" applyBorder="1" applyAlignment="1">
      <alignment horizontal="left" vertical="center" wrapText="1"/>
    </xf>
    <xf numFmtId="0" fontId="113" fillId="0" borderId="202" xfId="0" applyFont="1" applyBorder="1" applyAlignment="1">
      <alignment horizontal="left" vertical="center" wrapText="1"/>
    </xf>
    <xf numFmtId="0" fontId="104" fillId="0" borderId="247" xfId="0" applyFont="1" applyBorder="1" applyAlignment="1">
      <alignment vertical="center"/>
    </xf>
    <xf numFmtId="0" fontId="104" fillId="0" borderId="240" xfId="0" applyFont="1" applyBorder="1" applyAlignment="1">
      <alignment vertical="center"/>
    </xf>
    <xf numFmtId="0" fontId="119" fillId="0" borderId="247" xfId="0" applyFont="1" applyBorder="1" applyAlignment="1">
      <alignment vertical="center"/>
    </xf>
    <xf numFmtId="0" fontId="104" fillId="0" borderId="245" xfId="0" applyFont="1" applyBorder="1" applyAlignment="1">
      <alignment vertical="center"/>
    </xf>
    <xf numFmtId="0" fontId="104" fillId="0" borderId="245" xfId="0" applyFont="1" applyBorder="1"/>
    <xf numFmtId="0" fontId="119" fillId="0" borderId="250" xfId="0" applyFont="1" applyBorder="1" applyAlignment="1">
      <alignment vertical="center"/>
    </xf>
    <xf numFmtId="0" fontId="119" fillId="0" borderId="253" xfId="0" applyFont="1" applyBorder="1" applyAlignment="1">
      <alignment vertical="center"/>
    </xf>
    <xf numFmtId="0" fontId="119" fillId="0" borderId="246" xfId="0" applyFont="1" applyBorder="1" applyAlignment="1">
      <alignment vertical="center"/>
    </xf>
    <xf numFmtId="0" fontId="104" fillId="0" borderId="246" xfId="0" applyFont="1" applyBorder="1"/>
    <xf numFmtId="0" fontId="115" fillId="4" borderId="0" xfId="0" applyFont="1" applyFill="1" applyAlignment="1">
      <alignment horizontal="left" vertical="center" wrapText="1"/>
    </xf>
    <xf numFmtId="0" fontId="106" fillId="0" borderId="88" xfId="0" applyFont="1" applyBorder="1" applyAlignment="1">
      <alignment horizontal="center" vertical="center"/>
    </xf>
    <xf numFmtId="0" fontId="107" fillId="5" borderId="98" xfId="0" applyFont="1" applyFill="1" applyBorder="1" applyAlignment="1" applyProtection="1">
      <alignment vertical="center" wrapText="1"/>
      <protection locked="0"/>
    </xf>
    <xf numFmtId="0" fontId="107" fillId="5" borderId="88" xfId="0" applyFont="1" applyFill="1" applyBorder="1" applyAlignment="1" applyProtection="1">
      <alignment vertical="center" wrapText="1"/>
      <protection locked="0"/>
    </xf>
    <xf numFmtId="0" fontId="121" fillId="3" borderId="88" xfId="0" applyFont="1" applyFill="1" applyBorder="1" applyAlignment="1">
      <alignment vertical="center" wrapText="1"/>
    </xf>
    <xf numFmtId="0" fontId="107" fillId="7" borderId="88" xfId="0" applyFont="1" applyFill="1" applyBorder="1" applyAlignment="1" applyProtection="1">
      <alignment vertical="center" wrapText="1"/>
      <protection locked="0"/>
    </xf>
    <xf numFmtId="0" fontId="121" fillId="3" borderId="85" xfId="0" applyFont="1" applyFill="1" applyBorder="1" applyAlignment="1">
      <alignment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6" fillId="0" borderId="88" xfId="0" applyFont="1" applyBorder="1" applyAlignment="1">
      <alignment vertical="center"/>
    </xf>
    <xf numFmtId="0" fontId="106" fillId="3" borderId="88" xfId="0" applyFont="1" applyFill="1" applyBorder="1" applyAlignment="1">
      <alignment horizontal="left" vertical="center" wrapText="1"/>
    </xf>
    <xf numFmtId="0" fontId="104" fillId="0" borderId="15" xfId="0" applyFont="1" applyBorder="1"/>
    <xf numFmtId="0" fontId="106" fillId="0" borderId="11" xfId="0" applyFont="1" applyBorder="1" applyAlignment="1">
      <alignment vertical="center" wrapText="1"/>
    </xf>
    <xf numFmtId="0" fontId="107" fillId="5" borderId="89" xfId="0" applyFont="1" applyFill="1" applyBorder="1" applyAlignment="1" applyProtection="1">
      <alignment vertical="center" wrapText="1"/>
      <protection locked="0"/>
    </xf>
    <xf numFmtId="0" fontId="104" fillId="0" borderId="18" xfId="0" applyFont="1" applyBorder="1"/>
    <xf numFmtId="0" fontId="104" fillId="0" borderId="100" xfId="0" applyFont="1" applyBorder="1"/>
    <xf numFmtId="0" fontId="104" fillId="5" borderId="88" xfId="0" applyFont="1" applyFill="1" applyBorder="1" applyAlignment="1" applyProtection="1">
      <alignment vertical="center"/>
      <protection locked="0"/>
    </xf>
    <xf numFmtId="0" fontId="104" fillId="0" borderId="93" xfId="0" applyFont="1" applyBorder="1" applyAlignment="1">
      <alignment vertical="center"/>
    </xf>
    <xf numFmtId="0" fontId="106" fillId="0" borderId="244" xfId="0" applyFont="1" applyBorder="1" applyAlignment="1">
      <alignment vertical="center"/>
    </xf>
    <xf numFmtId="0" fontId="106" fillId="0" borderId="244" xfId="0" applyFont="1" applyBorder="1" applyAlignment="1">
      <alignment vertical="center" wrapText="1"/>
    </xf>
    <xf numFmtId="0" fontId="104" fillId="0" borderId="18" xfId="0" applyFont="1" applyBorder="1" applyAlignment="1">
      <alignment vertical="center"/>
    </xf>
    <xf numFmtId="0" fontId="104" fillId="8" borderId="192" xfId="0" applyFont="1" applyFill="1" applyBorder="1" applyAlignment="1">
      <alignment vertical="center" wrapText="1"/>
    </xf>
    <xf numFmtId="0" fontId="104" fillId="8" borderId="11" xfId="0" applyFont="1" applyFill="1" applyBorder="1" applyAlignment="1">
      <alignment vertical="center" wrapText="1"/>
    </xf>
    <xf numFmtId="0" fontId="120" fillId="0" borderId="11" xfId="0" applyFont="1" applyBorder="1" applyAlignment="1">
      <alignment vertical="center" textRotation="255" wrapText="1"/>
    </xf>
    <xf numFmtId="0" fontId="2" fillId="0" borderId="2" xfId="0" applyFont="1" applyBorder="1"/>
    <xf numFmtId="0" fontId="2" fillId="0" borderId="5" xfId="0" applyFont="1" applyBorder="1"/>
    <xf numFmtId="0" fontId="0" fillId="0" borderId="0" xfId="0"/>
    <xf numFmtId="0" fontId="19" fillId="3"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6" fillId="3" borderId="10" xfId="0" applyFont="1" applyFill="1" applyBorder="1" applyAlignment="1">
      <alignment horizontal="center" vertical="center" wrapText="1"/>
    </xf>
    <xf numFmtId="0" fontId="2" fillId="0" borderId="10" xfId="0" applyFont="1" applyBorder="1"/>
    <xf numFmtId="0" fontId="9" fillId="3" borderId="16" xfId="0" applyFont="1" applyFill="1" applyBorder="1" applyAlignment="1">
      <alignment horizontal="left" vertical="center" wrapText="1"/>
    </xf>
    <xf numFmtId="0" fontId="11" fillId="4" borderId="16" xfId="0" applyFont="1" applyFill="1" applyBorder="1" applyAlignment="1">
      <alignment horizontal="center" vertical="center" wrapText="1"/>
    </xf>
    <xf numFmtId="0" fontId="9" fillId="5" borderId="19" xfId="0" applyFont="1" applyFill="1" applyBorder="1" applyAlignment="1" applyProtection="1">
      <alignment horizontal="center" vertical="center" wrapText="1"/>
      <protection locked="0"/>
    </xf>
    <xf numFmtId="0" fontId="2" fillId="0" borderId="20" xfId="0" applyFont="1" applyBorder="1" applyProtection="1">
      <protection locked="0"/>
    </xf>
    <xf numFmtId="0" fontId="2" fillId="0" borderId="21" xfId="0" applyFont="1" applyBorder="1" applyProtection="1">
      <protection locked="0"/>
    </xf>
    <xf numFmtId="0" fontId="15" fillId="3" borderId="16" xfId="0" applyFont="1" applyFill="1" applyBorder="1" applyAlignment="1">
      <alignment horizontal="left" vertical="center" wrapText="1"/>
    </xf>
    <xf numFmtId="0" fontId="16" fillId="5" borderId="19" xfId="0" applyFont="1" applyFill="1" applyBorder="1" applyAlignment="1" applyProtection="1">
      <alignment horizontal="center" vertical="center" wrapText="1"/>
      <protection locked="0"/>
    </xf>
    <xf numFmtId="0" fontId="6" fillId="3"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11"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16" fillId="5" borderId="16" xfId="0" applyFont="1" applyFill="1" applyBorder="1" applyAlignment="1" applyProtection="1">
      <alignment horizontal="center" vertical="center" wrapText="1"/>
      <protection locked="0"/>
    </xf>
    <xf numFmtId="0" fontId="2" fillId="0" borderId="18" xfId="0" applyFont="1" applyBorder="1" applyProtection="1">
      <protection locked="0"/>
    </xf>
    <xf numFmtId="0" fontId="16" fillId="3" borderId="16"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20" fillId="2" borderId="54" xfId="0" applyFont="1" applyFill="1" applyBorder="1" applyAlignment="1">
      <alignment horizontal="center" vertical="center"/>
    </xf>
    <xf numFmtId="0" fontId="2" fillId="0" borderId="55" xfId="0" applyFont="1" applyBorder="1"/>
    <xf numFmtId="0" fontId="2" fillId="0" borderId="56" xfId="0" applyFont="1" applyBorder="1"/>
    <xf numFmtId="0" fontId="20" fillId="2" borderId="60" xfId="0" applyFont="1" applyFill="1" applyBorder="1" applyAlignment="1">
      <alignment horizontal="center" vertical="center"/>
    </xf>
    <xf numFmtId="0" fontId="2" fillId="0" borderId="61" xfId="0" applyFont="1" applyBorder="1"/>
    <xf numFmtId="0" fontId="2" fillId="0" borderId="62" xfId="0" applyFont="1" applyBorder="1"/>
    <xf numFmtId="0" fontId="26" fillId="0" borderId="32" xfId="0" applyFont="1" applyBorder="1" applyAlignment="1">
      <alignment horizontal="left" vertical="center" wrapText="1"/>
    </xf>
    <xf numFmtId="0" fontId="2" fillId="0" borderId="32" xfId="0" applyFont="1" applyBorder="1"/>
    <xf numFmtId="0" fontId="2" fillId="0" borderId="33" xfId="0" applyFont="1" applyBorder="1"/>
    <xf numFmtId="0" fontId="23" fillId="0" borderId="51" xfId="0" applyFont="1" applyBorder="1" applyAlignment="1">
      <alignment horizontal="left" vertical="center" wrapText="1"/>
    </xf>
    <xf numFmtId="0" fontId="2" fillId="0" borderId="51" xfId="0" applyFont="1" applyBorder="1"/>
    <xf numFmtId="0" fontId="2" fillId="0" borderId="52" xfId="0" applyFont="1" applyBorder="1"/>
    <xf numFmtId="0" fontId="26" fillId="0" borderId="28" xfId="0" applyFont="1" applyBorder="1" applyAlignment="1">
      <alignment horizontal="left" vertical="center" wrapText="1"/>
    </xf>
    <xf numFmtId="0" fontId="2" fillId="0" borderId="27" xfId="0" applyFont="1" applyBorder="1"/>
    <xf numFmtId="0" fontId="23" fillId="0" borderId="31" xfId="0" applyFont="1" applyBorder="1" applyAlignment="1">
      <alignment horizontal="left" vertical="center" wrapText="1"/>
    </xf>
    <xf numFmtId="0" fontId="20" fillId="2" borderId="22" xfId="0" applyFont="1" applyFill="1" applyBorder="1" applyAlignment="1">
      <alignment horizontal="center" vertical="center"/>
    </xf>
    <xf numFmtId="0" fontId="2" fillId="0" borderId="23" xfId="0" applyFont="1" applyBorder="1"/>
    <xf numFmtId="0" fontId="2" fillId="0" borderId="24" xfId="0" applyFont="1" applyBorder="1"/>
    <xf numFmtId="0" fontId="23" fillId="0" borderId="53" xfId="0" applyFont="1" applyBorder="1" applyAlignment="1">
      <alignment horizontal="left" vertical="center" wrapText="1"/>
    </xf>
    <xf numFmtId="0" fontId="21" fillId="0" borderId="30" xfId="0" applyFont="1" applyBorder="1" applyAlignment="1">
      <alignment horizontal="center" vertical="center" wrapText="1"/>
    </xf>
    <xf numFmtId="0" fontId="2" fillId="0" borderId="32" xfId="0" applyFont="1" applyBorder="1" applyAlignment="1">
      <alignment vertical="center"/>
    </xf>
    <xf numFmtId="0" fontId="2" fillId="0" borderId="33" xfId="0" applyFont="1" applyBorder="1" applyAlignment="1">
      <alignment vertical="center"/>
    </xf>
    <xf numFmtId="0" fontId="20" fillId="3" borderId="22" xfId="0" applyFont="1" applyFill="1" applyBorder="1" applyAlignment="1">
      <alignment horizontal="center"/>
    </xf>
    <xf numFmtId="0" fontId="23" fillId="0" borderId="10" xfId="0" applyFont="1" applyBorder="1" applyAlignment="1">
      <alignment vertical="center" wrapText="1"/>
    </xf>
    <xf numFmtId="0" fontId="22" fillId="0" borderId="31" xfId="0" applyFont="1" applyBorder="1" applyAlignment="1">
      <alignment horizontal="left" vertical="center" wrapText="1"/>
    </xf>
    <xf numFmtId="0" fontId="1" fillId="0" borderId="30" xfId="0" applyFont="1" applyBorder="1" applyAlignment="1">
      <alignment horizontal="center" vertical="center" wrapText="1"/>
    </xf>
    <xf numFmtId="0" fontId="20" fillId="0" borderId="23" xfId="0" applyFont="1" applyBorder="1" applyAlignment="1">
      <alignment horizontal="center"/>
    </xf>
    <xf numFmtId="0" fontId="26" fillId="0" borderId="31" xfId="0" applyFont="1" applyBorder="1" applyAlignment="1">
      <alignment horizontal="left" vertical="center" wrapText="1"/>
    </xf>
    <xf numFmtId="0" fontId="21" fillId="0" borderId="32" xfId="0" applyFont="1" applyBorder="1" applyAlignment="1">
      <alignment horizontal="center" vertical="center" wrapText="1"/>
    </xf>
    <xf numFmtId="0" fontId="21" fillId="0" borderId="57" xfId="0" applyFont="1" applyBorder="1" applyAlignment="1">
      <alignment horizontal="center" vertical="center" wrapText="1"/>
    </xf>
    <xf numFmtId="0" fontId="20" fillId="0" borderId="55" xfId="0" applyFont="1" applyBorder="1" applyAlignment="1">
      <alignment horizontal="center" vertical="center"/>
    </xf>
    <xf numFmtId="0" fontId="22" fillId="0" borderId="32" xfId="0" applyFont="1" applyBorder="1" applyAlignment="1">
      <alignment horizontal="left" vertical="center" wrapText="1"/>
    </xf>
    <xf numFmtId="0" fontId="23" fillId="0" borderId="66" xfId="0" applyFont="1" applyBorder="1" applyAlignment="1">
      <alignment horizontal="left" vertical="center" wrapText="1"/>
    </xf>
    <xf numFmtId="0" fontId="2" fillId="0" borderId="65" xfId="0" applyFont="1" applyBorder="1"/>
    <xf numFmtId="0" fontId="2" fillId="0" borderId="63" xfId="0" applyFont="1" applyBorder="1"/>
    <xf numFmtId="0" fontId="20" fillId="0" borderId="67" xfId="0" applyFont="1" applyBorder="1" applyAlignment="1">
      <alignment horizontal="center" vertical="center"/>
    </xf>
    <xf numFmtId="0" fontId="2" fillId="0" borderId="68" xfId="0" applyFont="1" applyBorder="1"/>
    <xf numFmtId="0" fontId="1" fillId="0" borderId="65" xfId="0" applyFont="1" applyBorder="1" applyAlignment="1">
      <alignment horizontal="center" vertical="center" wrapText="1"/>
    </xf>
    <xf numFmtId="0" fontId="22" fillId="0" borderId="30" xfId="0" applyFont="1" applyBorder="1" applyAlignment="1">
      <alignment horizontal="left" vertical="center" wrapText="1"/>
    </xf>
    <xf numFmtId="0" fontId="23" fillId="0" borderId="69" xfId="0" applyFont="1" applyBorder="1" applyAlignment="1">
      <alignment horizontal="left" vertical="center" wrapText="1"/>
    </xf>
    <xf numFmtId="0" fontId="1" fillId="0" borderId="69" xfId="0" applyFont="1" applyBorder="1" applyAlignment="1">
      <alignment horizontal="center" vertical="center" wrapText="1"/>
    </xf>
    <xf numFmtId="0" fontId="21" fillId="0" borderId="69" xfId="0" applyFont="1" applyBorder="1" applyAlignment="1">
      <alignment horizontal="center" vertical="center" wrapText="1"/>
    </xf>
    <xf numFmtId="0" fontId="22" fillId="7" borderId="31" xfId="0" applyFont="1" applyFill="1" applyBorder="1" applyAlignment="1">
      <alignment horizontal="center" vertical="center"/>
    </xf>
    <xf numFmtId="0" fontId="34" fillId="7" borderId="28" xfId="0" applyFont="1" applyFill="1" applyBorder="1" applyAlignment="1">
      <alignment horizontal="left" vertical="center" wrapText="1"/>
    </xf>
    <xf numFmtId="0" fontId="2" fillId="0" borderId="28" xfId="0" applyFont="1" applyBorder="1"/>
    <xf numFmtId="0" fontId="36" fillId="7" borderId="31" xfId="0" applyFont="1" applyFill="1" applyBorder="1" applyAlignment="1">
      <alignment horizontal="center" vertical="center"/>
    </xf>
    <xf numFmtId="0" fontId="37" fillId="7" borderId="35" xfId="0" applyFont="1" applyFill="1" applyBorder="1" applyAlignment="1">
      <alignment horizontal="left" vertical="center"/>
    </xf>
    <xf numFmtId="0" fontId="36" fillId="7" borderId="28" xfId="0" applyFont="1" applyFill="1" applyBorder="1" applyAlignment="1">
      <alignment horizontal="center" vertical="center"/>
    </xf>
    <xf numFmtId="0" fontId="37" fillId="7" borderId="35" xfId="0" applyFont="1" applyFill="1" applyBorder="1" applyAlignment="1">
      <alignment horizontal="left" vertical="center" wrapText="1"/>
    </xf>
    <xf numFmtId="0" fontId="2" fillId="0" borderId="28" xfId="0" applyFont="1" applyBorder="1" applyAlignment="1">
      <alignment wrapText="1"/>
    </xf>
    <xf numFmtId="0" fontId="23" fillId="2" borderId="10" xfId="0" applyFont="1" applyFill="1" applyBorder="1" applyAlignment="1">
      <alignment vertical="center" wrapText="1"/>
    </xf>
    <xf numFmtId="0" fontId="1" fillId="7" borderId="35" xfId="0" applyFont="1" applyFill="1" applyBorder="1" applyAlignment="1" applyProtection="1">
      <alignment vertical="center"/>
      <protection locked="0"/>
    </xf>
    <xf numFmtId="0" fontId="2" fillId="0" borderId="28" xfId="0" applyFont="1" applyBorder="1" applyProtection="1">
      <protection locked="0"/>
    </xf>
    <xf numFmtId="0" fontId="2" fillId="0" borderId="27" xfId="0" applyFont="1" applyBorder="1" applyProtection="1">
      <protection locked="0"/>
    </xf>
    <xf numFmtId="0" fontId="23" fillId="7" borderId="28" xfId="0" applyFont="1" applyFill="1" applyBorder="1" applyAlignment="1">
      <alignment vertical="center" wrapText="1"/>
    </xf>
    <xf numFmtId="0" fontId="1" fillId="5" borderId="35" xfId="0" applyFont="1" applyFill="1" applyBorder="1" applyAlignment="1" applyProtection="1">
      <alignment vertical="center" wrapText="1"/>
      <protection locked="0"/>
    </xf>
    <xf numFmtId="0" fontId="23" fillId="2" borderId="28" xfId="0" applyFont="1" applyFill="1" applyBorder="1" applyAlignment="1">
      <alignment vertical="center" wrapText="1"/>
    </xf>
    <xf numFmtId="0" fontId="1" fillId="5" borderId="35" xfId="0" applyFont="1" applyFill="1" applyBorder="1" applyAlignment="1" applyProtection="1">
      <alignment vertical="center"/>
      <protection locked="0"/>
    </xf>
    <xf numFmtId="0" fontId="22" fillId="2" borderId="52" xfId="0" applyFont="1" applyFill="1" applyBorder="1" applyAlignment="1">
      <alignment vertical="center" wrapText="1"/>
    </xf>
    <xf numFmtId="0" fontId="2" fillId="0" borderId="59" xfId="0" applyFont="1" applyBorder="1"/>
    <xf numFmtId="0" fontId="2" fillId="0" borderId="80" xfId="0" applyFont="1" applyBorder="1" applyProtection="1">
      <protection locked="0"/>
    </xf>
    <xf numFmtId="0" fontId="29" fillId="4" borderId="28" xfId="0" applyFont="1" applyFill="1" applyBorder="1" applyAlignment="1">
      <alignment horizontal="center" vertical="center" wrapText="1"/>
    </xf>
    <xf numFmtId="0" fontId="2" fillId="0" borderId="82" xfId="0" applyFont="1" applyBorder="1"/>
    <xf numFmtId="0" fontId="22" fillId="3" borderId="28" xfId="0" applyFont="1" applyFill="1" applyBorder="1" applyAlignment="1">
      <alignment horizontal="center" vertical="center"/>
    </xf>
    <xf numFmtId="0" fontId="1" fillId="5" borderId="28" xfId="0" applyFont="1" applyFill="1" applyBorder="1" applyAlignment="1" applyProtection="1">
      <alignment vertical="center" wrapText="1"/>
      <protection locked="0"/>
    </xf>
    <xf numFmtId="0" fontId="2" fillId="0" borderId="87" xfId="0" applyFont="1" applyBorder="1" applyProtection="1">
      <protection locked="0"/>
    </xf>
    <xf numFmtId="0" fontId="20" fillId="2" borderId="60" xfId="0" applyFont="1" applyFill="1" applyBorder="1" applyAlignment="1">
      <alignment horizontal="center" vertical="center" wrapText="1"/>
    </xf>
    <xf numFmtId="0" fontId="2" fillId="0" borderId="81" xfId="0" applyFont="1" applyBorder="1"/>
    <xf numFmtId="0" fontId="22" fillId="2" borderId="31" xfId="0" applyFont="1" applyFill="1" applyBorder="1" applyAlignment="1">
      <alignment horizontal="left" vertical="center" wrapText="1"/>
    </xf>
    <xf numFmtId="0" fontId="2" fillId="0" borderId="31" xfId="0" applyFont="1" applyBorder="1"/>
    <xf numFmtId="0" fontId="22" fillId="2" borderId="10" xfId="0" applyFont="1" applyFill="1" applyBorder="1" applyAlignment="1">
      <alignment vertical="center" wrapText="1"/>
    </xf>
    <xf numFmtId="0" fontId="22" fillId="2" borderId="28" xfId="0" applyFont="1" applyFill="1" applyBorder="1" applyAlignment="1">
      <alignment vertical="center" wrapText="1"/>
    </xf>
    <xf numFmtId="0" fontId="22" fillId="2" borderId="31" xfId="0" applyFont="1" applyFill="1" applyBorder="1" applyAlignment="1">
      <alignment vertical="center" wrapText="1"/>
    </xf>
    <xf numFmtId="0" fontId="1" fillId="7" borderId="51" xfId="0" applyFont="1" applyFill="1" applyBorder="1" applyAlignment="1" applyProtection="1">
      <alignment vertical="center"/>
      <protection locked="0"/>
    </xf>
    <xf numFmtId="0" fontId="0" fillId="0" borderId="0" xfId="0" applyProtection="1">
      <protection locked="0"/>
    </xf>
    <xf numFmtId="0" fontId="2" fillId="0" borderId="32" xfId="0" applyFont="1" applyBorder="1" applyProtection="1">
      <protection locked="0"/>
    </xf>
    <xf numFmtId="0" fontId="1" fillId="7" borderId="35" xfId="0" applyFont="1" applyFill="1" applyBorder="1" applyAlignment="1" applyProtection="1">
      <alignment vertical="center" wrapText="1"/>
      <protection locked="0"/>
    </xf>
    <xf numFmtId="0" fontId="1" fillId="7" borderId="52" xfId="0" applyFont="1" applyFill="1" applyBorder="1" applyAlignment="1" applyProtection="1">
      <alignment vertical="center" wrapText="1"/>
      <protection locked="0"/>
    </xf>
    <xf numFmtId="0" fontId="2" fillId="0" borderId="10" xfId="0" applyFont="1" applyBorder="1" applyProtection="1">
      <protection locked="0"/>
    </xf>
    <xf numFmtId="0" fontId="2" fillId="0" borderId="33" xfId="0" applyFont="1" applyBorder="1" applyProtection="1">
      <protection locked="0"/>
    </xf>
    <xf numFmtId="0" fontId="23" fillId="2" borderId="31" xfId="0" applyFont="1" applyFill="1" applyBorder="1" applyAlignment="1">
      <alignment vertical="center" wrapText="1"/>
    </xf>
    <xf numFmtId="0" fontId="2" fillId="0" borderId="30" xfId="0" applyFont="1" applyBorder="1"/>
    <xf numFmtId="0" fontId="20" fillId="2" borderId="22" xfId="0" applyFont="1" applyFill="1" applyBorder="1" applyAlignment="1">
      <alignment horizontal="center" vertical="center" wrapText="1"/>
    </xf>
    <xf numFmtId="0" fontId="2" fillId="0" borderId="79" xfId="0" applyFont="1" applyBorder="1"/>
    <xf numFmtId="0" fontId="1" fillId="7" borderId="35" xfId="0" applyFont="1" applyFill="1" applyBorder="1" applyAlignment="1">
      <alignment horizontal="left" vertical="center" wrapText="1"/>
    </xf>
    <xf numFmtId="0" fontId="1" fillId="7" borderId="53" xfId="0" applyFont="1" applyFill="1" applyBorder="1" applyAlignment="1" applyProtection="1">
      <alignment horizontal="left" vertical="center" wrapText="1"/>
      <protection locked="0"/>
    </xf>
    <xf numFmtId="0" fontId="2" fillId="0" borderId="31" xfId="0" applyFont="1" applyBorder="1" applyProtection="1">
      <protection locked="0"/>
    </xf>
    <xf numFmtId="0" fontId="2" fillId="0" borderId="30" xfId="0" applyFont="1" applyBorder="1" applyProtection="1">
      <protection locked="0"/>
    </xf>
    <xf numFmtId="0" fontId="21" fillId="5" borderId="52" xfId="0" applyFont="1" applyFill="1" applyBorder="1" applyAlignment="1" applyProtection="1">
      <alignment horizontal="left" vertical="center" wrapText="1"/>
      <protection locked="0"/>
    </xf>
    <xf numFmtId="0" fontId="21" fillId="5" borderId="35" xfId="0" applyFont="1" applyFill="1" applyBorder="1" applyAlignment="1" applyProtection="1">
      <alignment horizontal="left" vertical="center" wrapText="1"/>
      <protection locked="0"/>
    </xf>
    <xf numFmtId="0" fontId="21" fillId="5" borderId="53" xfId="0" applyFont="1" applyFill="1" applyBorder="1" applyAlignment="1" applyProtection="1">
      <alignment horizontal="left" vertical="center" wrapText="1"/>
      <protection locked="0"/>
    </xf>
    <xf numFmtId="0" fontId="1" fillId="7" borderId="35" xfId="0" applyFont="1" applyFill="1" applyBorder="1" applyAlignment="1" applyProtection="1">
      <alignment horizontal="left" vertical="center" wrapText="1"/>
      <protection locked="0"/>
    </xf>
    <xf numFmtId="0" fontId="22" fillId="7" borderId="28" xfId="0" applyFont="1" applyFill="1" applyBorder="1" applyAlignment="1">
      <alignment vertical="center" wrapText="1"/>
    </xf>
    <xf numFmtId="0" fontId="2" fillId="0" borderId="41" xfId="0" applyFont="1" applyBorder="1"/>
    <xf numFmtId="0" fontId="2" fillId="0" borderId="80" xfId="0" applyFont="1" applyBorder="1"/>
    <xf numFmtId="0" fontId="22" fillId="7" borderId="28" xfId="0" applyFont="1" applyFill="1" applyBorder="1" applyAlignment="1">
      <alignment vertical="center"/>
    </xf>
    <xf numFmtId="0" fontId="1" fillId="5" borderId="52" xfId="0" applyFont="1" applyFill="1" applyBorder="1" applyAlignment="1" applyProtection="1">
      <alignment vertical="center" wrapText="1"/>
      <protection locked="0"/>
    </xf>
    <xf numFmtId="0" fontId="1" fillId="2" borderId="76" xfId="0" applyFont="1" applyFill="1" applyBorder="1" applyAlignment="1">
      <alignment horizontal="center" vertical="center" wrapText="1"/>
    </xf>
    <xf numFmtId="0" fontId="2" fillId="0" borderId="77" xfId="0" applyFont="1" applyBorder="1"/>
    <xf numFmtId="0" fontId="2" fillId="0" borderId="78" xfId="0" applyFont="1" applyBorder="1"/>
    <xf numFmtId="0" fontId="1" fillId="5" borderId="35" xfId="0" applyFont="1" applyFill="1" applyBorder="1" applyAlignment="1" applyProtection="1">
      <alignment horizontal="left" vertical="center" wrapText="1"/>
      <protection locked="0"/>
    </xf>
    <xf numFmtId="0" fontId="20" fillId="2" borderId="70" xfId="0" applyFont="1" applyFill="1" applyBorder="1" applyAlignment="1">
      <alignment horizontal="center" vertical="center" wrapText="1"/>
    </xf>
    <xf numFmtId="0" fontId="2" fillId="0" borderId="71" xfId="0" applyFont="1" applyBorder="1"/>
    <xf numFmtId="0" fontId="18" fillId="4" borderId="5" xfId="0" applyFont="1" applyFill="1" applyBorder="1" applyAlignment="1">
      <alignment horizontal="center" vertical="center" wrapText="1"/>
    </xf>
    <xf numFmtId="0" fontId="2" fillId="0" borderId="72" xfId="0" applyFont="1" applyBorder="1"/>
    <xf numFmtId="0" fontId="18" fillId="4" borderId="2" xfId="0" applyFont="1" applyFill="1" applyBorder="1" applyAlignment="1">
      <alignment horizontal="center" vertical="center" wrapText="1"/>
    </xf>
    <xf numFmtId="0" fontId="2" fillId="0" borderId="73" xfId="0" applyFont="1" applyBorder="1"/>
    <xf numFmtId="0" fontId="18" fillId="4" borderId="74" xfId="0" applyFont="1" applyFill="1" applyBorder="1" applyAlignment="1">
      <alignment horizontal="center" vertical="center" wrapText="1"/>
    </xf>
    <xf numFmtId="0" fontId="23" fillId="2" borderId="31" xfId="0" applyFont="1" applyFill="1" applyBorder="1" applyAlignment="1">
      <alignment horizontal="left" vertical="center" wrapText="1"/>
    </xf>
    <xf numFmtId="0" fontId="20" fillId="3" borderId="23" xfId="0" applyFont="1" applyFill="1" applyBorder="1" applyAlignment="1">
      <alignment horizontal="center" vertical="center"/>
    </xf>
    <xf numFmtId="0" fontId="21" fillId="5" borderId="52" xfId="0" applyFont="1" applyFill="1" applyBorder="1" applyAlignment="1" applyProtection="1">
      <alignment horizontal="center" vertical="center"/>
      <protection locked="0"/>
    </xf>
    <xf numFmtId="0" fontId="27" fillId="3" borderId="10" xfId="0" applyFont="1" applyFill="1" applyBorder="1" applyAlignment="1">
      <alignment horizontal="left" vertical="center" wrapText="1"/>
    </xf>
    <xf numFmtId="0" fontId="1" fillId="7" borderId="35" xfId="0" applyFont="1" applyFill="1" applyBorder="1" applyAlignment="1" applyProtection="1">
      <alignment horizontal="center" vertical="center"/>
      <protection locked="0"/>
    </xf>
    <xf numFmtId="0" fontId="23" fillId="7" borderId="31" xfId="0" applyFont="1" applyFill="1" applyBorder="1" applyAlignment="1">
      <alignment horizontal="left" vertical="center" wrapText="1"/>
    </xf>
    <xf numFmtId="0" fontId="21" fillId="7" borderId="35" xfId="0" applyFont="1" applyFill="1" applyBorder="1" applyAlignment="1" applyProtection="1">
      <alignment horizontal="center" vertical="center"/>
      <protection locked="0"/>
    </xf>
    <xf numFmtId="0" fontId="27" fillId="7" borderId="28" xfId="0" applyFont="1" applyFill="1" applyBorder="1" applyAlignment="1">
      <alignment horizontal="left" vertical="center" wrapText="1"/>
    </xf>
    <xf numFmtId="0" fontId="37" fillId="7" borderId="35" xfId="0" applyFont="1" applyFill="1" applyBorder="1" applyAlignment="1">
      <alignment horizontal="center" vertical="center"/>
    </xf>
    <xf numFmtId="0" fontId="2" fillId="0" borderId="87" xfId="0" applyFont="1" applyBorder="1"/>
    <xf numFmtId="0" fontId="34" fillId="3" borderId="10" xfId="0" applyFont="1" applyFill="1" applyBorder="1" applyAlignment="1">
      <alignment horizontal="left" vertical="center" wrapText="1"/>
    </xf>
    <xf numFmtId="0" fontId="1" fillId="3" borderId="16" xfId="0" applyFont="1" applyFill="1" applyBorder="1" applyAlignment="1">
      <alignment vertical="center" wrapText="1"/>
    </xf>
    <xf numFmtId="0" fontId="37" fillId="7" borderId="28" xfId="0" applyFont="1" applyFill="1" applyBorder="1" applyAlignment="1">
      <alignment horizontal="left" vertical="center" wrapText="1"/>
    </xf>
    <xf numFmtId="0" fontId="34" fillId="3" borderId="105" xfId="0" applyFont="1" applyFill="1" applyBorder="1" applyAlignment="1">
      <alignment horizontal="left" vertical="center" wrapText="1"/>
    </xf>
    <xf numFmtId="0" fontId="2" fillId="0" borderId="106" xfId="0" applyFont="1" applyBorder="1"/>
    <xf numFmtId="0" fontId="10" fillId="7" borderId="30" xfId="0" applyFont="1" applyFill="1" applyBorder="1" applyAlignment="1">
      <alignment horizontal="center" vertical="center"/>
    </xf>
    <xf numFmtId="0" fontId="34" fillId="7" borderId="31" xfId="0" applyFont="1" applyFill="1" applyBorder="1" applyAlignment="1">
      <alignment horizontal="left" vertical="center" wrapText="1"/>
    </xf>
    <xf numFmtId="0" fontId="22" fillId="7" borderId="30" xfId="0" applyFont="1" applyFill="1" applyBorder="1" applyAlignment="1">
      <alignment horizontal="center" vertical="center"/>
    </xf>
    <xf numFmtId="0" fontId="39" fillId="7" borderId="103" xfId="0" applyFont="1" applyFill="1" applyBorder="1" applyAlignment="1">
      <alignment horizontal="center" vertical="center" wrapText="1"/>
    </xf>
    <xf numFmtId="0" fontId="2" fillId="0" borderId="102" xfId="0" applyFont="1" applyBorder="1"/>
    <xf numFmtId="0" fontId="37" fillId="7" borderId="28" xfId="0" applyFont="1" applyFill="1" applyBorder="1" applyAlignment="1">
      <alignment horizontal="left" vertical="center"/>
    </xf>
    <xf numFmtId="0" fontId="1" fillId="0" borderId="0" xfId="0" applyFont="1" applyAlignment="1">
      <alignment horizontal="center" vertical="center" wrapText="1"/>
    </xf>
    <xf numFmtId="0" fontId="34" fillId="3" borderId="0" xfId="0" applyFont="1" applyFill="1" applyAlignment="1">
      <alignment horizontal="left" vertical="center" wrapText="1"/>
    </xf>
    <xf numFmtId="0" fontId="21" fillId="5" borderId="51" xfId="0" applyFont="1" applyFill="1" applyBorder="1" applyAlignment="1">
      <alignment horizontal="center" vertical="center"/>
    </xf>
    <xf numFmtId="0" fontId="35" fillId="7" borderId="28" xfId="0" applyFont="1" applyFill="1" applyBorder="1" applyAlignment="1">
      <alignment horizontal="center" vertical="center"/>
    </xf>
    <xf numFmtId="0" fontId="36" fillId="7" borderId="30" xfId="0" applyFont="1" applyFill="1" applyBorder="1" applyAlignment="1">
      <alignment horizontal="center" vertical="center"/>
    </xf>
    <xf numFmtId="10" fontId="16" fillId="7" borderId="99" xfId="0" applyNumberFormat="1" applyFont="1" applyFill="1" applyBorder="1" applyAlignment="1">
      <alignment horizontal="center" vertical="center"/>
    </xf>
    <xf numFmtId="10" fontId="16" fillId="7" borderId="100" xfId="0" applyNumberFormat="1" applyFont="1" applyFill="1" applyBorder="1" applyAlignment="1">
      <alignment horizontal="center" vertical="center"/>
    </xf>
    <xf numFmtId="0" fontId="31" fillId="2" borderId="28" xfId="0" applyFont="1" applyFill="1" applyBorder="1" applyAlignment="1">
      <alignment vertical="center" wrapText="1"/>
    </xf>
    <xf numFmtId="0" fontId="23" fillId="2" borderId="28" xfId="0" applyFont="1" applyFill="1" applyBorder="1" applyAlignment="1">
      <alignment horizontal="left" vertical="center" wrapText="1"/>
    </xf>
    <xf numFmtId="0" fontId="22" fillId="5" borderId="53" xfId="0" applyFont="1" applyFill="1" applyBorder="1" applyAlignment="1" applyProtection="1">
      <alignment horizontal="left" vertical="center" wrapText="1"/>
      <protection locked="0"/>
    </xf>
    <xf numFmtId="0" fontId="1" fillId="2" borderId="94" xfId="0" applyFont="1" applyFill="1" applyBorder="1" applyAlignment="1">
      <alignment horizontal="center" vertical="center"/>
    </xf>
    <xf numFmtId="0" fontId="2" fillId="0" borderId="40" xfId="0" applyFont="1" applyBorder="1"/>
    <xf numFmtId="0" fontId="1" fillId="2" borderId="31" xfId="0" applyFont="1" applyFill="1" applyBorder="1" applyAlignment="1">
      <alignment horizontal="center" vertical="center"/>
    </xf>
    <xf numFmtId="0" fontId="29" fillId="4" borderId="31" xfId="0" applyFont="1" applyFill="1" applyBorder="1" applyAlignment="1">
      <alignment horizontal="center" vertical="center" wrapText="1"/>
    </xf>
    <xf numFmtId="0" fontId="22" fillId="2" borderId="35" xfId="0" applyFont="1" applyFill="1" applyBorder="1" applyAlignment="1">
      <alignment vertical="center" wrapText="1"/>
    </xf>
    <xf numFmtId="0" fontId="22" fillId="2" borderId="28" xfId="0" applyFont="1" applyFill="1" applyBorder="1" applyAlignment="1">
      <alignment horizontal="left" vertical="center" wrapText="1"/>
    </xf>
    <xf numFmtId="0" fontId="22" fillId="5" borderId="35" xfId="0" applyFont="1" applyFill="1" applyBorder="1" applyAlignment="1" applyProtection="1">
      <alignment horizontal="left" vertical="center" wrapText="1"/>
      <protection locked="0"/>
    </xf>
    <xf numFmtId="0" fontId="31" fillId="5" borderId="35" xfId="0" applyFont="1" applyFill="1" applyBorder="1" applyAlignment="1" applyProtection="1">
      <alignment horizontal="center" vertical="center" wrapText="1"/>
      <protection locked="0"/>
    </xf>
    <xf numFmtId="0" fontId="105" fillId="0" borderId="28" xfId="0" applyFont="1" applyBorder="1" applyAlignment="1">
      <alignment vertical="center" wrapText="1"/>
    </xf>
    <xf numFmtId="0" fontId="1" fillId="2" borderId="5" xfId="0" applyFont="1" applyFill="1" applyBorder="1" applyAlignment="1">
      <alignment horizontal="center" vertical="center" wrapText="1"/>
    </xf>
    <xf numFmtId="0" fontId="2" fillId="0" borderId="6" xfId="0" applyFont="1" applyBorder="1"/>
    <xf numFmtId="0" fontId="26" fillId="2" borderId="28" xfId="0" applyFont="1" applyFill="1" applyBorder="1" applyAlignment="1">
      <alignment vertical="center" wrapText="1"/>
    </xf>
    <xf numFmtId="0" fontId="26" fillId="2" borderId="28" xfId="0" applyFont="1" applyFill="1" applyBorder="1" applyAlignment="1">
      <alignment vertical="center"/>
    </xf>
    <xf numFmtId="0" fontId="21" fillId="5" borderId="35" xfId="0" applyFont="1" applyFill="1" applyBorder="1" applyAlignment="1" applyProtection="1">
      <alignment vertical="center" wrapText="1"/>
      <protection locked="0"/>
    </xf>
    <xf numFmtId="0" fontId="20" fillId="5" borderId="28" xfId="0" applyFont="1" applyFill="1" applyBorder="1" applyAlignment="1" applyProtection="1">
      <alignment horizontal="center" vertical="center" wrapText="1"/>
      <protection locked="0"/>
    </xf>
    <xf numFmtId="0" fontId="26" fillId="2" borderId="10" xfId="0" applyFont="1" applyFill="1" applyBorder="1" applyAlignment="1">
      <alignment vertical="center" wrapText="1"/>
    </xf>
    <xf numFmtId="0" fontId="23" fillId="3" borderId="31" xfId="0" applyFont="1" applyFill="1" applyBorder="1" applyAlignment="1">
      <alignment vertical="center" wrapText="1"/>
    </xf>
    <xf numFmtId="0" fontId="21" fillId="5" borderId="52" xfId="0" applyFont="1" applyFill="1" applyBorder="1" applyAlignment="1" applyProtection="1">
      <alignment vertical="center" wrapText="1"/>
      <protection locked="0"/>
    </xf>
    <xf numFmtId="0" fontId="22" fillId="3" borderId="52" xfId="0" applyFont="1" applyFill="1" applyBorder="1" applyAlignment="1">
      <alignment vertical="center"/>
    </xf>
    <xf numFmtId="0" fontId="30" fillId="16" borderId="112" xfId="0" applyFont="1" applyFill="1" applyBorder="1" applyAlignment="1">
      <alignment horizontal="left" vertical="center" wrapText="1"/>
    </xf>
    <xf numFmtId="0" fontId="30" fillId="16" borderId="82" xfId="0" applyFont="1" applyFill="1" applyBorder="1" applyAlignment="1">
      <alignment horizontal="left" vertical="center" wrapText="1"/>
    </xf>
    <xf numFmtId="0" fontId="1" fillId="5" borderId="51" xfId="0" applyFont="1" applyFill="1" applyBorder="1" applyAlignment="1" applyProtection="1">
      <alignment horizontal="center" vertical="center" wrapText="1"/>
      <protection locked="0"/>
    </xf>
    <xf numFmtId="0" fontId="23" fillId="2" borderId="0" xfId="0" applyFont="1" applyFill="1" applyAlignment="1">
      <alignment horizontal="left" vertical="center" wrapText="1"/>
    </xf>
    <xf numFmtId="0" fontId="1" fillId="2" borderId="77" xfId="0" applyFont="1" applyFill="1" applyBorder="1" applyAlignment="1">
      <alignment horizontal="center" vertical="center" wrapText="1"/>
    </xf>
    <xf numFmtId="0" fontId="22" fillId="2" borderId="0" xfId="0" applyFont="1" applyFill="1" applyAlignment="1">
      <alignment horizontal="left" vertical="center" wrapText="1"/>
    </xf>
    <xf numFmtId="0" fontId="20" fillId="3" borderId="108" xfId="0" applyFont="1" applyFill="1" applyBorder="1" applyAlignment="1">
      <alignment horizontal="center" vertical="center" wrapText="1"/>
    </xf>
    <xf numFmtId="0" fontId="2" fillId="0" borderId="109" xfId="0" applyFont="1" applyBorder="1"/>
    <xf numFmtId="0" fontId="44" fillId="0" borderId="14" xfId="0" applyFont="1" applyBorder="1" applyAlignment="1">
      <alignment horizontal="left" vertical="center" wrapText="1"/>
    </xf>
    <xf numFmtId="0" fontId="46" fillId="4" borderId="14" xfId="0" applyFont="1" applyFill="1" applyBorder="1" applyAlignment="1">
      <alignment horizontal="center" vertical="center" wrapText="1"/>
    </xf>
    <xf numFmtId="0" fontId="1" fillId="0" borderId="111" xfId="0" applyFont="1" applyBorder="1" applyAlignment="1">
      <alignment horizontal="left" vertical="center" wrapText="1"/>
    </xf>
    <xf numFmtId="0" fontId="2" fillId="0" borderId="187" xfId="0" applyFont="1" applyBorder="1"/>
    <xf numFmtId="0" fontId="1" fillId="0" borderId="187" xfId="0" applyFont="1" applyBorder="1" applyAlignment="1">
      <alignment horizontal="center" vertical="center" wrapText="1"/>
    </xf>
    <xf numFmtId="0" fontId="0" fillId="0" borderId="187" xfId="0" applyBorder="1"/>
    <xf numFmtId="0" fontId="34" fillId="3" borderId="112" xfId="0" applyFont="1" applyFill="1" applyBorder="1" applyAlignment="1">
      <alignment horizontal="center" vertical="center" wrapText="1"/>
    </xf>
    <xf numFmtId="0" fontId="2" fillId="0" borderId="82" xfId="0" applyFont="1" applyBorder="1" applyAlignment="1">
      <alignment vertical="center"/>
    </xf>
    <xf numFmtId="0" fontId="47" fillId="0" borderId="0" xfId="0" applyFont="1" applyAlignment="1" applyProtection="1">
      <alignment vertical="center" textRotation="255" wrapText="1"/>
      <protection locked="0"/>
    </xf>
    <xf numFmtId="0" fontId="0" fillId="0" borderId="0" xfId="0" applyAlignment="1" applyProtection="1">
      <alignment vertical="center"/>
      <protection locked="0"/>
    </xf>
    <xf numFmtId="0" fontId="1" fillId="0" borderId="112" xfId="0" applyFont="1" applyBorder="1" applyAlignment="1">
      <alignment vertical="center" wrapText="1"/>
    </xf>
    <xf numFmtId="0" fontId="48" fillId="4" borderId="112" xfId="0" applyFont="1" applyFill="1" applyBorder="1" applyAlignment="1">
      <alignment horizontal="center" vertical="center" wrapText="1"/>
    </xf>
    <xf numFmtId="0" fontId="2" fillId="0" borderId="28" xfId="0" applyFont="1" applyBorder="1" applyAlignment="1">
      <alignment vertical="center"/>
    </xf>
    <xf numFmtId="0" fontId="10" fillId="3" borderId="113" xfId="0" applyFont="1" applyFill="1" applyBorder="1" applyAlignment="1">
      <alignment horizontal="left" vertical="center" wrapText="1"/>
    </xf>
    <xf numFmtId="0" fontId="2" fillId="0" borderId="103" xfId="0" applyFont="1" applyBorder="1" applyAlignment="1">
      <alignment vertical="center"/>
    </xf>
    <xf numFmtId="0" fontId="2" fillId="0" borderId="114" xfId="0" applyFont="1" applyBorder="1" applyAlignment="1">
      <alignment vertical="center"/>
    </xf>
    <xf numFmtId="0" fontId="2" fillId="0" borderId="72" xfId="0" applyFont="1" applyBorder="1" applyAlignment="1">
      <alignment vertical="center"/>
    </xf>
    <xf numFmtId="0" fontId="2" fillId="0" borderId="111" xfId="0" applyFont="1" applyBorder="1" applyAlignment="1">
      <alignment vertical="center"/>
    </xf>
    <xf numFmtId="0" fontId="2" fillId="0" borderId="102" xfId="0" applyFont="1" applyBorder="1" applyAlignment="1">
      <alignment vertical="center"/>
    </xf>
    <xf numFmtId="0" fontId="48" fillId="4" borderId="118" xfId="0" applyFont="1" applyFill="1" applyBorder="1" applyAlignment="1">
      <alignment horizontal="center" vertical="center" wrapText="1"/>
    </xf>
    <xf numFmtId="0" fontId="2" fillId="0" borderId="119" xfId="0" applyFont="1" applyBorder="1" applyAlignment="1">
      <alignment vertical="center"/>
    </xf>
    <xf numFmtId="0" fontId="2" fillId="0" borderId="120" xfId="0" applyFont="1" applyBorder="1" applyAlignment="1">
      <alignment vertical="center"/>
    </xf>
    <xf numFmtId="0" fontId="34" fillId="0" borderId="115" xfId="0" applyFont="1" applyBorder="1" applyAlignment="1" applyProtection="1">
      <alignment horizontal="center" vertical="center" wrapText="1"/>
      <protection locked="0"/>
    </xf>
    <xf numFmtId="0" fontId="2" fillId="0" borderId="116" xfId="0" applyFont="1" applyBorder="1" applyAlignment="1" applyProtection="1">
      <alignment vertical="center"/>
      <protection locked="0"/>
    </xf>
    <xf numFmtId="0" fontId="2" fillId="0" borderId="85" xfId="0" applyFont="1" applyBorder="1" applyAlignment="1" applyProtection="1">
      <alignment vertical="center"/>
      <protection locked="0"/>
    </xf>
    <xf numFmtId="0" fontId="58" fillId="0" borderId="112" xfId="0" applyFont="1" applyBorder="1" applyAlignment="1" applyProtection="1">
      <alignment horizontal="center" vertical="center" wrapText="1"/>
      <protection locked="0"/>
    </xf>
    <xf numFmtId="0" fontId="2" fillId="0" borderId="82" xfId="0" applyFont="1" applyBorder="1" applyAlignment="1" applyProtection="1">
      <alignment vertical="center"/>
      <protection locked="0"/>
    </xf>
    <xf numFmtId="0" fontId="59" fillId="11" borderId="117" xfId="0" applyFont="1" applyFill="1" applyBorder="1" applyAlignment="1" applyProtection="1">
      <alignment horizontal="center" vertical="center" wrapText="1"/>
      <protection locked="0"/>
    </xf>
    <xf numFmtId="0" fontId="2" fillId="0" borderId="100" xfId="0" applyFont="1" applyBorder="1" applyAlignment="1" applyProtection="1">
      <alignment vertical="center"/>
      <protection locked="0"/>
    </xf>
    <xf numFmtId="0" fontId="61" fillId="0" borderId="115" xfId="0" applyFont="1" applyBorder="1" applyAlignment="1" applyProtection="1">
      <alignment vertical="center" wrapText="1"/>
      <protection locked="0"/>
    </xf>
    <xf numFmtId="0" fontId="62" fillId="7" borderId="115" xfId="0" applyFont="1" applyFill="1" applyBorder="1" applyAlignment="1" applyProtection="1">
      <alignment vertical="center" wrapText="1"/>
      <protection locked="0"/>
    </xf>
    <xf numFmtId="0" fontId="1" fillId="0" borderId="112" xfId="0" applyFont="1" applyBorder="1" applyAlignment="1" applyProtection="1">
      <alignment horizontal="center" vertical="center"/>
      <protection locked="0"/>
    </xf>
    <xf numFmtId="0" fontId="1" fillId="0" borderId="112" xfId="0" applyFont="1" applyBorder="1" applyAlignment="1" applyProtection="1">
      <alignment horizontal="center" vertical="center" wrapText="1"/>
      <protection locked="0"/>
    </xf>
    <xf numFmtId="0" fontId="10" fillId="3" borderId="115" xfId="0" applyFont="1" applyFill="1" applyBorder="1" applyAlignment="1">
      <alignment horizontal="left" vertical="center" wrapText="1"/>
    </xf>
    <xf numFmtId="0" fontId="2" fillId="0" borderId="116" xfId="0" applyFont="1" applyBorder="1" applyAlignment="1">
      <alignment vertical="center"/>
    </xf>
    <xf numFmtId="0" fontId="2" fillId="0" borderId="85" xfId="0" applyFont="1" applyBorder="1" applyAlignment="1">
      <alignment vertical="center"/>
    </xf>
    <xf numFmtId="0" fontId="22" fillId="0" borderId="28" xfId="0" applyFont="1" applyBorder="1" applyAlignment="1">
      <alignment horizontal="left" vertical="center" wrapText="1"/>
    </xf>
    <xf numFmtId="0" fontId="1" fillId="5" borderId="28" xfId="0" applyFont="1" applyFill="1" applyBorder="1" applyAlignment="1" applyProtection="1">
      <alignment horizontal="left" vertical="center" wrapText="1"/>
      <protection locked="0"/>
    </xf>
    <xf numFmtId="0" fontId="2" fillId="0" borderId="28" xfId="0" applyFont="1" applyBorder="1" applyAlignment="1" applyProtection="1">
      <alignment vertical="center"/>
      <protection locked="0"/>
    </xf>
    <xf numFmtId="0" fontId="23" fillId="0" borderId="0" xfId="0" applyFont="1" applyAlignment="1">
      <alignment horizontal="left" vertical="center" wrapText="1"/>
    </xf>
    <xf numFmtId="0" fontId="0" fillId="0" borderId="0" xfId="0" applyAlignment="1">
      <alignment vertical="center"/>
    </xf>
    <xf numFmtId="0" fontId="2" fillId="0" borderId="10" xfId="0" applyFont="1" applyBorder="1" applyAlignment="1">
      <alignment vertical="center"/>
    </xf>
    <xf numFmtId="165" fontId="49" fillId="5" borderId="115" xfId="0" applyNumberFormat="1" applyFont="1" applyFill="1" applyBorder="1" applyAlignment="1" applyProtection="1">
      <alignment horizontal="center" vertical="center" wrapText="1"/>
      <protection locked="0"/>
    </xf>
    <xf numFmtId="0" fontId="49" fillId="5" borderId="115" xfId="0" applyFont="1" applyFill="1" applyBorder="1" applyAlignment="1" applyProtection="1">
      <alignment horizontal="left" vertical="center" wrapText="1"/>
      <protection locked="0"/>
    </xf>
    <xf numFmtId="0" fontId="22" fillId="11" borderId="28" xfId="0" applyFont="1" applyFill="1" applyBorder="1" applyAlignment="1">
      <alignment horizontal="left" vertical="center" wrapText="1"/>
    </xf>
    <xf numFmtId="0" fontId="1" fillId="11" borderId="28"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2" fillId="0" borderId="10" xfId="0" applyFont="1" applyBorder="1" applyAlignment="1" applyProtection="1">
      <alignment vertical="center"/>
      <protection locked="0"/>
    </xf>
    <xf numFmtId="0" fontId="48" fillId="4" borderId="118" xfId="0" applyFont="1" applyFill="1" applyBorder="1" applyAlignment="1" applyProtection="1">
      <alignment horizontal="center" vertical="center" wrapText="1"/>
      <protection locked="0"/>
    </xf>
    <xf numFmtId="0" fontId="2" fillId="0" borderId="120" xfId="0" applyFont="1" applyBorder="1" applyAlignment="1" applyProtection="1">
      <alignment vertical="center"/>
      <protection locked="0"/>
    </xf>
    <xf numFmtId="0" fontId="22" fillId="0" borderId="10" xfId="0" applyFont="1" applyBorder="1" applyAlignment="1">
      <alignment horizontal="left" vertical="center" wrapText="1"/>
    </xf>
    <xf numFmtId="0" fontId="1" fillId="5" borderId="28" xfId="0" applyFont="1" applyFill="1" applyBorder="1" applyAlignment="1" applyProtection="1">
      <alignment horizontal="center" vertical="center" wrapText="1"/>
      <protection locked="0"/>
    </xf>
    <xf numFmtId="0" fontId="23" fillId="0" borderId="10" xfId="0" applyFont="1" applyBorder="1" applyAlignment="1">
      <alignment horizontal="left" vertical="center" wrapText="1"/>
    </xf>
    <xf numFmtId="0" fontId="2" fillId="0" borderId="31" xfId="0" applyFont="1" applyBorder="1" applyAlignment="1">
      <alignment vertical="center"/>
    </xf>
    <xf numFmtId="0" fontId="2" fillId="0" borderId="30" xfId="0" applyFont="1" applyBorder="1" applyAlignment="1">
      <alignment vertical="center"/>
    </xf>
    <xf numFmtId="0" fontId="23" fillId="0" borderId="28" xfId="0" applyFont="1" applyBorder="1" applyAlignment="1">
      <alignment horizontal="left" vertical="center" wrapText="1"/>
    </xf>
    <xf numFmtId="0" fontId="2" fillId="0" borderId="27" xfId="0" applyFont="1" applyBorder="1" applyAlignment="1">
      <alignment vertical="center"/>
    </xf>
    <xf numFmtId="0" fontId="54" fillId="3" borderId="115" xfId="0" applyFont="1" applyFill="1" applyBorder="1" applyAlignment="1">
      <alignment vertical="center" wrapText="1"/>
    </xf>
    <xf numFmtId="0" fontId="34" fillId="0" borderId="112" xfId="0" applyFont="1" applyBorder="1" applyAlignment="1">
      <alignment horizontal="right" vertical="center" wrapText="1"/>
    </xf>
    <xf numFmtId="0" fontId="52" fillId="10" borderId="112" xfId="0" applyFont="1" applyFill="1" applyBorder="1" applyAlignment="1">
      <alignment vertical="center" wrapText="1"/>
    </xf>
    <xf numFmtId="0" fontId="10" fillId="9" borderId="112" xfId="0" applyFont="1" applyFill="1" applyBorder="1" applyAlignment="1">
      <alignment horizontal="left" vertical="center" wrapText="1"/>
    </xf>
    <xf numFmtId="0" fontId="50" fillId="10" borderId="112" xfId="0" applyFont="1" applyFill="1" applyBorder="1" applyAlignment="1">
      <alignment horizontal="left" vertical="center" wrapText="1"/>
    </xf>
    <xf numFmtId="0" fontId="10" fillId="9" borderId="112" xfId="0" applyFont="1" applyFill="1" applyBorder="1" applyAlignment="1">
      <alignment vertical="center" wrapText="1"/>
    </xf>
    <xf numFmtId="0" fontId="10" fillId="3" borderId="112" xfId="0" applyFont="1" applyFill="1" applyBorder="1" applyAlignment="1">
      <alignment horizontal="left" vertical="center" wrapText="1"/>
    </xf>
    <xf numFmtId="0" fontId="10" fillId="0" borderId="115" xfId="0" applyFont="1" applyBorder="1" applyAlignment="1">
      <alignment horizontal="left" vertical="center" wrapText="1"/>
    </xf>
    <xf numFmtId="0" fontId="10" fillId="15" borderId="115" xfId="0" applyFont="1" applyFill="1" applyBorder="1" applyAlignment="1">
      <alignment horizontal="left" vertical="center" wrapText="1"/>
    </xf>
    <xf numFmtId="0" fontId="2" fillId="14" borderId="116" xfId="0" applyFont="1" applyFill="1" applyBorder="1" applyAlignment="1">
      <alignment vertical="center"/>
    </xf>
    <xf numFmtId="0" fontId="2" fillId="14" borderId="85" xfId="0" applyFont="1" applyFill="1" applyBorder="1" applyAlignment="1">
      <alignment vertical="center"/>
    </xf>
    <xf numFmtId="0" fontId="25" fillId="0" borderId="115" xfId="0" applyFont="1" applyBorder="1" applyAlignment="1">
      <alignment vertical="center" wrapText="1"/>
    </xf>
    <xf numFmtId="0" fontId="108" fillId="3" borderId="112" xfId="0" applyFont="1" applyFill="1" applyBorder="1" applyAlignment="1">
      <alignment vertical="center" wrapText="1"/>
    </xf>
    <xf numFmtId="0" fontId="1" fillId="5" borderId="119" xfId="0" applyFont="1" applyFill="1" applyBorder="1" applyAlignment="1" applyProtection="1">
      <alignment horizontal="left" vertical="center" wrapText="1"/>
      <protection locked="0"/>
    </xf>
    <xf numFmtId="0" fontId="2" fillId="0" borderId="119" xfId="0" applyFont="1" applyBorder="1" applyAlignment="1" applyProtection="1">
      <alignment vertical="center"/>
      <protection locked="0"/>
    </xf>
    <xf numFmtId="0" fontId="22" fillId="3" borderId="28" xfId="0" applyFont="1" applyFill="1" applyBorder="1" applyAlignment="1">
      <alignment horizontal="left" vertical="center" wrapText="1"/>
    </xf>
    <xf numFmtId="0" fontId="71" fillId="0" borderId="53" xfId="0" applyFont="1" applyBorder="1" applyAlignment="1">
      <alignment horizontal="center" vertical="top" wrapText="1"/>
    </xf>
    <xf numFmtId="0" fontId="71" fillId="0" borderId="103" xfId="0" applyFont="1" applyBorder="1" applyAlignment="1">
      <alignment horizontal="center" vertical="top" wrapText="1"/>
    </xf>
    <xf numFmtId="0" fontId="71" fillId="0" borderId="51" xfId="0" applyFont="1" applyBorder="1" applyAlignment="1">
      <alignment horizontal="center" vertical="top" wrapText="1"/>
    </xf>
    <xf numFmtId="0" fontId="71" fillId="0" borderId="72" xfId="0" applyFont="1" applyBorder="1" applyAlignment="1">
      <alignment horizontal="center" vertical="top" wrapText="1"/>
    </xf>
    <xf numFmtId="0" fontId="71" fillId="0" borderId="52" xfId="0" applyFont="1" applyBorder="1" applyAlignment="1">
      <alignment horizontal="center" vertical="top" wrapText="1"/>
    </xf>
    <xf numFmtId="0" fontId="71" fillId="0" borderId="102" xfId="0" applyFont="1" applyBorder="1" applyAlignment="1">
      <alignment horizontal="center" vertical="top" wrapText="1"/>
    </xf>
    <xf numFmtId="0" fontId="48" fillId="4" borderId="124" xfId="0" applyFont="1" applyFill="1" applyBorder="1" applyAlignment="1">
      <alignment horizontal="center" vertical="center" wrapText="1"/>
    </xf>
    <xf numFmtId="0" fontId="2" fillId="0" borderId="14" xfId="0" applyFont="1" applyBorder="1" applyAlignment="1">
      <alignment vertical="center"/>
    </xf>
    <xf numFmtId="0" fontId="2" fillId="0" borderId="125" xfId="0" applyFont="1" applyBorder="1" applyAlignment="1">
      <alignment vertical="center"/>
    </xf>
    <xf numFmtId="0" fontId="73" fillId="7" borderId="117" xfId="0" applyFont="1" applyFill="1" applyBorder="1" applyAlignment="1">
      <alignment vertical="center" wrapText="1"/>
    </xf>
    <xf numFmtId="0" fontId="2" fillId="0" borderId="100" xfId="0" applyFont="1" applyBorder="1" applyAlignment="1">
      <alignment vertical="center"/>
    </xf>
    <xf numFmtId="0" fontId="74" fillId="0" borderId="113" xfId="0" applyFont="1" applyBorder="1" applyAlignment="1">
      <alignment horizontal="left" vertical="center" wrapText="1"/>
    </xf>
    <xf numFmtId="0" fontId="23" fillId="0" borderId="71" xfId="0" applyFont="1" applyBorder="1" applyAlignment="1">
      <alignment horizontal="left" vertical="center" wrapText="1"/>
    </xf>
    <xf numFmtId="0" fontId="2" fillId="0" borderId="71" xfId="0" applyFont="1" applyBorder="1" applyAlignment="1">
      <alignment vertical="center"/>
    </xf>
    <xf numFmtId="0" fontId="2" fillId="0" borderId="76" xfId="0" applyFont="1" applyBorder="1" applyAlignment="1">
      <alignment vertical="center"/>
    </xf>
    <xf numFmtId="0" fontId="22" fillId="0" borderId="71" xfId="0" applyFont="1" applyBorder="1" applyAlignment="1">
      <alignment horizontal="left" vertical="center" wrapText="1"/>
    </xf>
    <xf numFmtId="0" fontId="1" fillId="5" borderId="71" xfId="0" applyFont="1" applyFill="1" applyBorder="1" applyAlignment="1" applyProtection="1">
      <alignment horizontal="center" vertical="center" wrapText="1"/>
      <protection locked="0"/>
    </xf>
    <xf numFmtId="0" fontId="2" fillId="0" borderId="71" xfId="0" applyFont="1" applyBorder="1" applyAlignment="1" applyProtection="1">
      <alignment vertical="center"/>
      <protection locked="0"/>
    </xf>
    <xf numFmtId="0" fontId="54" fillId="3" borderId="115" xfId="0" applyFont="1" applyFill="1" applyBorder="1" applyAlignment="1" applyProtection="1">
      <alignment vertical="center" wrapText="1"/>
      <protection locked="0"/>
    </xf>
    <xf numFmtId="0" fontId="67" fillId="0" borderId="0" xfId="0" applyFont="1" applyAlignment="1">
      <alignment vertical="center" wrapText="1"/>
    </xf>
    <xf numFmtId="0" fontId="10" fillId="3" borderId="113" xfId="0" applyFont="1" applyFill="1" applyBorder="1" applyAlignment="1" applyProtection="1">
      <alignment horizontal="left" vertical="center" wrapText="1"/>
      <protection locked="0"/>
    </xf>
    <xf numFmtId="0" fontId="2" fillId="0" borderId="103" xfId="0" applyFont="1" applyBorder="1" applyAlignment="1" applyProtection="1">
      <alignment vertical="center"/>
      <protection locked="0"/>
    </xf>
    <xf numFmtId="0" fontId="2" fillId="0" borderId="114" xfId="0" applyFont="1" applyBorder="1" applyAlignment="1" applyProtection="1">
      <alignment vertical="center"/>
      <protection locked="0"/>
    </xf>
    <xf numFmtId="0" fontId="2" fillId="0" borderId="72" xfId="0" applyFont="1" applyBorder="1" applyAlignment="1" applyProtection="1">
      <alignment vertical="center"/>
      <protection locked="0"/>
    </xf>
    <xf numFmtId="0" fontId="2" fillId="0" borderId="111" xfId="0" applyFont="1" applyBorder="1" applyAlignment="1" applyProtection="1">
      <alignment vertical="center"/>
      <protection locked="0"/>
    </xf>
    <xf numFmtId="0" fontId="2" fillId="0" borderId="102" xfId="0" applyFont="1" applyBorder="1" applyAlignment="1" applyProtection="1">
      <alignment vertical="center"/>
      <protection locked="0"/>
    </xf>
    <xf numFmtId="0" fontId="34" fillId="0" borderId="112" xfId="0" applyFont="1" applyBorder="1" applyAlignment="1" applyProtection="1">
      <alignment horizontal="right" vertical="center" wrapText="1"/>
      <protection locked="0"/>
    </xf>
    <xf numFmtId="0" fontId="68" fillId="0" borderId="113" xfId="0" applyFont="1" applyBorder="1" applyAlignment="1">
      <alignment horizontal="center" vertical="center" wrapText="1"/>
    </xf>
    <xf numFmtId="0" fontId="69" fillId="0" borderId="113" xfId="0" applyFont="1" applyBorder="1" applyAlignment="1">
      <alignment vertical="center" wrapText="1"/>
    </xf>
    <xf numFmtId="0" fontId="70" fillId="7" borderId="117" xfId="0" applyFont="1" applyFill="1" applyBorder="1" applyAlignment="1">
      <alignment horizontal="center" vertical="center" wrapText="1"/>
    </xf>
    <xf numFmtId="0" fontId="34" fillId="0" borderId="115" xfId="0" applyFont="1" applyBorder="1" applyAlignment="1">
      <alignment horizontal="center" vertical="center" wrapText="1"/>
    </xf>
    <xf numFmtId="0" fontId="72" fillId="0" borderId="112" xfId="0" applyFont="1" applyBorder="1" applyAlignment="1">
      <alignment horizontal="center" vertical="center" wrapText="1"/>
    </xf>
    <xf numFmtId="0" fontId="10" fillId="9" borderId="112" xfId="0" applyFont="1" applyFill="1" applyBorder="1" applyAlignment="1" applyProtection="1">
      <alignment horizontal="left" vertical="center" wrapText="1"/>
      <protection locked="0"/>
    </xf>
    <xf numFmtId="0" fontId="50" fillId="10" borderId="112" xfId="0" applyFont="1" applyFill="1" applyBorder="1" applyAlignment="1" applyProtection="1">
      <alignment horizontal="left" vertical="center" wrapText="1"/>
      <protection locked="0"/>
    </xf>
    <xf numFmtId="0" fontId="50" fillId="10" borderId="112" xfId="0" applyFont="1" applyFill="1" applyBorder="1" applyAlignment="1" applyProtection="1">
      <alignment vertical="center" wrapText="1"/>
      <protection locked="0"/>
    </xf>
    <xf numFmtId="0" fontId="10" fillId="3" borderId="115" xfId="0" applyFont="1" applyFill="1" applyBorder="1" applyAlignment="1" applyProtection="1">
      <alignment horizontal="left" vertical="center" wrapText="1"/>
      <protection locked="0"/>
    </xf>
    <xf numFmtId="0" fontId="10" fillId="3" borderId="112" xfId="0" applyFont="1" applyFill="1" applyBorder="1" applyAlignment="1" applyProtection="1">
      <alignment horizontal="left" vertical="center" wrapText="1"/>
      <protection locked="0"/>
    </xf>
    <xf numFmtId="0" fontId="25" fillId="0" borderId="115" xfId="0" applyFont="1" applyBorder="1" applyAlignment="1" applyProtection="1">
      <alignment vertical="center" wrapText="1"/>
      <protection locked="0"/>
    </xf>
    <xf numFmtId="0" fontId="108" fillId="3" borderId="112" xfId="0" applyFont="1" applyFill="1" applyBorder="1" applyAlignment="1" applyProtection="1">
      <alignment vertical="center" wrapText="1"/>
      <protection locked="0"/>
    </xf>
    <xf numFmtId="0" fontId="10" fillId="0" borderId="115" xfId="0" applyFont="1" applyBorder="1" applyAlignment="1" applyProtection="1">
      <alignment horizontal="left" vertical="center" wrapText="1"/>
      <protection locked="0"/>
    </xf>
    <xf numFmtId="0" fontId="10" fillId="9" borderId="112" xfId="0" applyFont="1" applyFill="1" applyBorder="1" applyAlignment="1" applyProtection="1">
      <alignment vertical="center" wrapText="1"/>
      <protection locked="0"/>
    </xf>
    <xf numFmtId="0" fontId="52" fillId="10" borderId="112" xfId="0" applyFont="1" applyFill="1" applyBorder="1" applyAlignment="1" applyProtection="1">
      <alignment vertical="center" wrapText="1"/>
      <protection locked="0"/>
    </xf>
    <xf numFmtId="0" fontId="1" fillId="0" borderId="180" xfId="0" applyFont="1" applyBorder="1" applyAlignment="1">
      <alignment vertical="center" wrapText="1"/>
    </xf>
    <xf numFmtId="0" fontId="22" fillId="0" borderId="10" xfId="0" applyFont="1" applyBorder="1" applyAlignment="1">
      <alignment vertical="center" wrapText="1"/>
    </xf>
    <xf numFmtId="0" fontId="22" fillId="0" borderId="28" xfId="0" applyFont="1" applyBorder="1" applyAlignment="1">
      <alignment vertical="center" wrapText="1"/>
    </xf>
    <xf numFmtId="0" fontId="22" fillId="0" borderId="113" xfId="0" applyFont="1" applyBorder="1" applyAlignment="1">
      <alignment vertical="center" wrapText="1"/>
    </xf>
    <xf numFmtId="0" fontId="2" fillId="0" borderId="103" xfId="0" applyFont="1" applyBorder="1"/>
    <xf numFmtId="0" fontId="22" fillId="0" borderId="127" xfId="0" applyFont="1" applyBorder="1" applyAlignment="1">
      <alignment vertical="center" wrapText="1"/>
    </xf>
    <xf numFmtId="0" fontId="2" fillId="0" borderId="169" xfId="0" applyFont="1" applyBorder="1"/>
    <xf numFmtId="0" fontId="18" fillId="4" borderId="206" xfId="0" applyFont="1" applyFill="1" applyBorder="1" applyAlignment="1">
      <alignment horizontal="left" vertical="center" wrapText="1"/>
    </xf>
    <xf numFmtId="0" fontId="18" fillId="4" borderId="187" xfId="0" applyFont="1" applyFill="1" applyBorder="1" applyAlignment="1">
      <alignment horizontal="left" vertical="center" wrapText="1"/>
    </xf>
    <xf numFmtId="0" fontId="18" fillId="4" borderId="78" xfId="0" applyFont="1" applyFill="1" applyBorder="1" applyAlignment="1">
      <alignment horizontal="left" vertical="center" wrapText="1"/>
    </xf>
    <xf numFmtId="0" fontId="107" fillId="0" borderId="216" xfId="0" applyFont="1" applyBorder="1" applyAlignment="1">
      <alignment horizontal="left" vertical="center" wrapText="1"/>
    </xf>
    <xf numFmtId="0" fontId="31" fillId="0" borderId="216" xfId="0" applyFont="1" applyBorder="1" applyAlignment="1">
      <alignment horizontal="left" vertical="center" wrapText="1"/>
    </xf>
    <xf numFmtId="0" fontId="31" fillId="0" borderId="217" xfId="0" applyFont="1" applyBorder="1" applyAlignment="1">
      <alignment horizontal="left" vertical="center" wrapText="1"/>
    </xf>
    <xf numFmtId="0" fontId="112" fillId="0" borderId="225" xfId="0" applyFont="1" applyBorder="1" applyAlignment="1">
      <alignment horizontal="left" vertical="center" wrapText="1"/>
    </xf>
    <xf numFmtId="0" fontId="112" fillId="0" borderId="226" xfId="0" applyFont="1" applyBorder="1" applyAlignment="1">
      <alignment horizontal="left" vertical="center" wrapText="1"/>
    </xf>
    <xf numFmtId="0" fontId="112" fillId="0" borderId="227" xfId="0" applyFont="1" applyBorder="1" applyAlignment="1">
      <alignment horizontal="left" vertical="center" wrapText="1"/>
    </xf>
    <xf numFmtId="0" fontId="76" fillId="0" borderId="228" xfId="0" applyFont="1" applyBorder="1" applyAlignment="1">
      <alignment horizontal="left" vertical="center" wrapText="1"/>
    </xf>
    <xf numFmtId="0" fontId="76" fillId="0" borderId="238" xfId="0" applyFont="1" applyBorder="1" applyAlignment="1">
      <alignment horizontal="left" vertical="center" wrapText="1"/>
    </xf>
    <xf numFmtId="0" fontId="20" fillId="0" borderId="209" xfId="0" applyFont="1" applyBorder="1" applyAlignment="1">
      <alignment horizontal="left" vertical="center" wrapText="1"/>
    </xf>
    <xf numFmtId="0" fontId="2" fillId="0" borderId="209" xfId="0" applyFont="1" applyBorder="1"/>
    <xf numFmtId="0" fontId="2" fillId="0" borderId="210" xfId="0" applyFont="1" applyBorder="1"/>
    <xf numFmtId="0" fontId="105" fillId="0" borderId="219" xfId="0" applyFont="1" applyBorder="1" applyAlignment="1">
      <alignment vertical="center" wrapText="1"/>
    </xf>
    <xf numFmtId="0" fontId="2" fillId="0" borderId="220" xfId="0" applyFont="1" applyBorder="1"/>
    <xf numFmtId="0" fontId="2" fillId="0" borderId="114" xfId="0" applyFont="1" applyBorder="1"/>
    <xf numFmtId="0" fontId="2" fillId="0" borderId="221" xfId="0" applyFont="1" applyBorder="1"/>
    <xf numFmtId="0" fontId="2" fillId="0" borderId="111" xfId="0" applyFont="1" applyBorder="1"/>
    <xf numFmtId="0" fontId="2" fillId="0" borderId="222" xfId="0" applyFont="1" applyBorder="1"/>
    <xf numFmtId="0" fontId="1" fillId="0" borderId="165" xfId="0" applyFont="1" applyBorder="1" applyAlignment="1">
      <alignment vertical="center" wrapText="1"/>
    </xf>
    <xf numFmtId="0" fontId="2" fillId="0" borderId="166" xfId="0" applyFont="1" applyBorder="1"/>
    <xf numFmtId="0" fontId="1" fillId="0" borderId="174" xfId="0" applyFont="1" applyBorder="1" applyAlignment="1">
      <alignment vertical="center" wrapText="1"/>
    </xf>
    <xf numFmtId="0" fontId="2" fillId="0" borderId="175" xfId="0" applyFont="1" applyBorder="1"/>
    <xf numFmtId="0" fontId="1" fillId="0" borderId="127" xfId="0" applyFont="1" applyBorder="1" applyAlignment="1">
      <alignment vertical="center" wrapText="1"/>
    </xf>
    <xf numFmtId="0" fontId="2" fillId="0" borderId="132" xfId="0" applyFont="1" applyBorder="1"/>
    <xf numFmtId="0" fontId="1" fillId="0" borderId="178" xfId="0" applyFont="1" applyBorder="1" applyAlignment="1">
      <alignment vertical="center" wrapText="1"/>
    </xf>
    <xf numFmtId="0" fontId="22" fillId="0" borderId="52" xfId="0" applyFont="1" applyBorder="1" applyAlignment="1">
      <alignment vertical="center" wrapText="1"/>
    </xf>
    <xf numFmtId="0" fontId="1" fillId="0" borderId="202" xfId="0" applyFont="1" applyBorder="1" applyAlignment="1">
      <alignment vertical="center" wrapText="1"/>
    </xf>
    <xf numFmtId="0" fontId="0" fillId="0" borderId="202" xfId="0" applyBorder="1"/>
    <xf numFmtId="0" fontId="2" fillId="0" borderId="202" xfId="0" applyFont="1" applyBorder="1"/>
    <xf numFmtId="0" fontId="20" fillId="0" borderId="60" xfId="0" applyFont="1" applyBorder="1" applyAlignment="1">
      <alignment horizontal="left" vertical="center" wrapText="1"/>
    </xf>
    <xf numFmtId="0" fontId="18" fillId="4" borderId="112" xfId="0" applyFont="1" applyFill="1" applyBorder="1" applyAlignment="1">
      <alignment vertical="center" wrapText="1"/>
    </xf>
    <xf numFmtId="0" fontId="22" fillId="0" borderId="51" xfId="0" applyFont="1" applyBorder="1" applyAlignment="1">
      <alignment vertical="center" wrapText="1"/>
    </xf>
    <xf numFmtId="0" fontId="18" fillId="4" borderId="165" xfId="0" applyFont="1" applyFill="1" applyBorder="1" applyAlignment="1">
      <alignment vertical="center" wrapText="1"/>
    </xf>
    <xf numFmtId="0" fontId="18" fillId="4" borderId="167" xfId="0" applyFont="1" applyFill="1" applyBorder="1" applyAlignment="1">
      <alignment vertical="center" wrapText="1"/>
    </xf>
    <xf numFmtId="0" fontId="2" fillId="0" borderId="167" xfId="0" applyFont="1" applyBorder="1"/>
    <xf numFmtId="0" fontId="1" fillId="5" borderId="10" xfId="0" applyFont="1" applyFill="1" applyBorder="1" applyAlignment="1" applyProtection="1">
      <alignment vertical="center" wrapText="1"/>
      <protection locked="0"/>
    </xf>
    <xf numFmtId="0" fontId="2" fillId="0" borderId="102" xfId="0" applyFont="1" applyBorder="1" applyProtection="1">
      <protection locked="0"/>
    </xf>
    <xf numFmtId="0" fontId="1" fillId="0" borderId="139" xfId="0" applyFont="1" applyBorder="1" applyAlignment="1">
      <alignment vertical="center"/>
    </xf>
    <xf numFmtId="0" fontId="2" fillId="0" borderId="100" xfId="0" applyFont="1" applyBorder="1"/>
    <xf numFmtId="0" fontId="2" fillId="0" borderId="126" xfId="0" applyFont="1" applyBorder="1"/>
    <xf numFmtId="0" fontId="10" fillId="5" borderId="211" xfId="0" applyFont="1" applyFill="1" applyBorder="1" applyAlignment="1" applyProtection="1">
      <alignment horizontal="left" vertical="center" wrapText="1"/>
      <protection locked="0"/>
    </xf>
    <xf numFmtId="0" fontId="2" fillId="0" borderId="212" xfId="0" applyFont="1" applyBorder="1" applyProtection="1">
      <protection locked="0"/>
    </xf>
    <xf numFmtId="0" fontId="2" fillId="0" borderId="213" xfId="0" applyFont="1" applyBorder="1" applyProtection="1">
      <protection locked="0"/>
    </xf>
    <xf numFmtId="0" fontId="10" fillId="5" borderId="111" xfId="0" applyFont="1" applyFill="1" applyBorder="1" applyAlignment="1" applyProtection="1">
      <alignment horizontal="left" vertical="center" wrapText="1"/>
      <protection locked="0"/>
    </xf>
    <xf numFmtId="0" fontId="2" fillId="0" borderId="59" xfId="0" applyFont="1" applyBorder="1" applyProtection="1">
      <protection locked="0"/>
    </xf>
    <xf numFmtId="0" fontId="18" fillId="4" borderId="111" xfId="0" applyFont="1" applyFill="1" applyBorder="1" applyAlignment="1">
      <alignment vertical="center" wrapText="1"/>
    </xf>
    <xf numFmtId="0" fontId="18" fillId="4" borderId="114" xfId="0" applyFont="1" applyFill="1" applyBorder="1" applyAlignment="1">
      <alignment vertical="center" wrapText="1"/>
    </xf>
    <xf numFmtId="0" fontId="23" fillId="0" borderId="51" xfId="0" applyFont="1" applyBorder="1" applyAlignment="1">
      <alignment vertical="center" wrapText="1"/>
    </xf>
    <xf numFmtId="0" fontId="0" fillId="0" borderId="223" xfId="0" applyBorder="1"/>
    <xf numFmtId="0" fontId="2" fillId="0" borderId="224" xfId="0" applyFont="1" applyBorder="1"/>
    <xf numFmtId="0" fontId="112" fillId="0" borderId="52" xfId="0" applyFont="1" applyBorder="1" applyAlignment="1">
      <alignment vertical="center" wrapText="1"/>
    </xf>
    <xf numFmtId="0" fontId="113" fillId="0" borderId="52" xfId="0" applyFont="1" applyBorder="1" applyAlignment="1">
      <alignment vertical="center" wrapText="1"/>
    </xf>
    <xf numFmtId="0" fontId="22" fillId="0" borderId="162" xfId="0" applyFont="1" applyBorder="1" applyAlignment="1">
      <alignment wrapText="1"/>
    </xf>
    <xf numFmtId="0" fontId="2" fillId="0" borderId="162" xfId="0" applyFont="1" applyBorder="1"/>
    <xf numFmtId="0" fontId="2" fillId="0" borderId="163" xfId="0" applyFont="1" applyBorder="1"/>
    <xf numFmtId="0" fontId="22" fillId="0" borderId="117" xfId="0" applyFont="1" applyBorder="1" applyAlignment="1">
      <alignment vertical="center" wrapText="1"/>
    </xf>
    <xf numFmtId="0" fontId="1" fillId="5" borderId="80" xfId="0" applyFont="1" applyFill="1" applyBorder="1" applyAlignment="1" applyProtection="1">
      <alignment vertical="center" wrapText="1"/>
      <protection locked="0"/>
    </xf>
    <xf numFmtId="0" fontId="2" fillId="0" borderId="82" xfId="0" applyFont="1" applyBorder="1" applyProtection="1">
      <protection locked="0"/>
    </xf>
    <xf numFmtId="0" fontId="10" fillId="5" borderId="112" xfId="0" applyFont="1" applyFill="1" applyBorder="1" applyAlignment="1" applyProtection="1">
      <alignment horizontal="left" vertical="center" wrapText="1"/>
      <protection locked="0"/>
    </xf>
    <xf numFmtId="0" fontId="1" fillId="5" borderId="112" xfId="0" applyFont="1" applyFill="1" applyBorder="1" applyAlignment="1" applyProtection="1">
      <alignment vertical="center" wrapText="1"/>
      <protection locked="0"/>
    </xf>
    <xf numFmtId="0" fontId="112" fillId="0" borderId="55" xfId="0" applyFont="1" applyBorder="1" applyAlignment="1">
      <alignment vertical="center" wrapText="1"/>
    </xf>
    <xf numFmtId="0" fontId="18" fillId="4" borderId="153" xfId="0" applyFont="1" applyFill="1" applyBorder="1" applyAlignment="1">
      <alignment vertical="center" wrapText="1"/>
    </xf>
    <xf numFmtId="0" fontId="2" fillId="0" borderId="154" xfId="0" applyFont="1" applyBorder="1"/>
    <xf numFmtId="0" fontId="2" fillId="0" borderId="155" xfId="0" applyFont="1" applyBorder="1"/>
    <xf numFmtId="0" fontId="76" fillId="0" borderId="135" xfId="0" applyFont="1" applyBorder="1" applyAlignment="1">
      <alignment vertical="center" wrapText="1"/>
    </xf>
    <xf numFmtId="0" fontId="2" fillId="0" borderId="135" xfId="0" applyFont="1" applyBorder="1"/>
    <xf numFmtId="0" fontId="1" fillId="0" borderId="117" xfId="0" applyFont="1" applyBorder="1" applyAlignment="1">
      <alignment vertical="center"/>
    </xf>
    <xf numFmtId="0" fontId="2" fillId="0" borderId="91" xfId="0" applyFont="1" applyBorder="1"/>
    <xf numFmtId="0" fontId="3" fillId="5" borderId="112" xfId="0" applyFont="1" applyFill="1" applyBorder="1" applyProtection="1">
      <protection locked="0"/>
    </xf>
    <xf numFmtId="0" fontId="22" fillId="0" borderId="158" xfId="0" applyFont="1" applyBorder="1" applyAlignment="1">
      <alignment vertical="center" wrapText="1"/>
    </xf>
    <xf numFmtId="0" fontId="2" fillId="0" borderId="159" xfId="0" applyFont="1" applyBorder="1"/>
    <xf numFmtId="0" fontId="2" fillId="0" borderId="160" xfId="0" applyFont="1" applyBorder="1"/>
    <xf numFmtId="0" fontId="22" fillId="0" borderId="51" xfId="0" applyFont="1" applyBorder="1" applyAlignment="1">
      <alignment vertical="center"/>
    </xf>
    <xf numFmtId="0" fontId="20" fillId="0" borderId="148" xfId="0" applyFont="1" applyBorder="1" applyAlignment="1">
      <alignment wrapText="1"/>
    </xf>
    <xf numFmtId="0" fontId="2" fillId="0" borderId="149" xfId="0" applyFont="1" applyBorder="1"/>
    <xf numFmtId="0" fontId="2" fillId="0" borderId="150" xfId="0" applyFont="1" applyBorder="1"/>
    <xf numFmtId="0" fontId="18" fillId="4" borderId="214" xfId="0" applyFont="1" applyFill="1" applyBorder="1" applyAlignment="1">
      <alignment horizontal="left"/>
    </xf>
    <xf numFmtId="0" fontId="18" fillId="4" borderId="215" xfId="0" applyFont="1" applyFill="1" applyBorder="1" applyAlignment="1">
      <alignment horizontal="left"/>
    </xf>
    <xf numFmtId="0" fontId="18" fillId="4" borderId="28" xfId="0" applyFont="1" applyFill="1" applyBorder="1"/>
    <xf numFmtId="0" fontId="22" fillId="0" borderId="51" xfId="0" applyFont="1" applyBorder="1" applyAlignment="1">
      <alignment horizontal="center" wrapText="1"/>
    </xf>
    <xf numFmtId="0" fontId="79" fillId="0" borderId="117" xfId="0" applyFont="1" applyBorder="1" applyAlignment="1">
      <alignment wrapText="1"/>
    </xf>
    <xf numFmtId="0" fontId="2" fillId="0" borderId="13" xfId="0" applyFont="1" applyBorder="1"/>
    <xf numFmtId="0" fontId="22" fillId="0" borderId="151" xfId="0" applyFont="1" applyBorder="1" applyAlignment="1">
      <alignment wrapText="1"/>
    </xf>
    <xf numFmtId="0" fontId="2" fillId="0" borderId="151" xfId="0" applyFont="1" applyBorder="1"/>
    <xf numFmtId="0" fontId="2" fillId="0" borderId="152" xfId="0" applyFont="1" applyBorder="1"/>
    <xf numFmtId="0" fontId="1" fillId="5" borderId="151" xfId="0" applyFont="1" applyFill="1" applyBorder="1" applyAlignment="1" applyProtection="1">
      <alignment vertical="center" wrapText="1"/>
      <protection locked="0"/>
    </xf>
    <xf numFmtId="0" fontId="2" fillId="0" borderId="151" xfId="0" applyFont="1" applyBorder="1" applyProtection="1">
      <protection locked="0"/>
    </xf>
    <xf numFmtId="0" fontId="2" fillId="0" borderId="152" xfId="0" applyFont="1" applyBorder="1" applyProtection="1">
      <protection locked="0"/>
    </xf>
    <xf numFmtId="0" fontId="2" fillId="0" borderId="84" xfId="0" applyFont="1" applyBorder="1" applyProtection="1">
      <protection locked="0"/>
    </xf>
    <xf numFmtId="0" fontId="78" fillId="16" borderId="112" xfId="0" applyFont="1" applyFill="1" applyBorder="1" applyAlignment="1">
      <alignment horizontal="left" vertical="center" wrapText="1"/>
    </xf>
    <xf numFmtId="0" fontId="78" fillId="16" borderId="80" xfId="0" applyFont="1" applyFill="1" applyBorder="1" applyAlignment="1">
      <alignment horizontal="left" vertical="center" wrapText="1"/>
    </xf>
    <xf numFmtId="0" fontId="113" fillId="5" borderId="80" xfId="0" applyFont="1" applyFill="1" applyBorder="1" applyAlignment="1" applyProtection="1">
      <alignment horizontal="left" vertical="center" wrapText="1"/>
      <protection locked="0"/>
    </xf>
    <xf numFmtId="0" fontId="114" fillId="0" borderId="80" xfId="0" applyFont="1" applyBorder="1" applyProtection="1">
      <protection locked="0"/>
    </xf>
    <xf numFmtId="0" fontId="114" fillId="0" borderId="82" xfId="0" applyFont="1" applyBorder="1" applyProtection="1">
      <protection locked="0"/>
    </xf>
    <xf numFmtId="0" fontId="20" fillId="0" borderId="139" xfId="0" applyFont="1" applyBorder="1" applyAlignment="1">
      <alignment horizontal="left" vertical="center" wrapText="1"/>
    </xf>
    <xf numFmtId="0" fontId="2" fillId="0" borderId="139" xfId="0" applyFont="1" applyBorder="1"/>
    <xf numFmtId="0" fontId="2" fillId="0" borderId="191" xfId="0" applyFont="1" applyBorder="1"/>
    <xf numFmtId="0" fontId="78" fillId="16" borderId="111" xfId="0" applyFont="1" applyFill="1" applyBorder="1" applyAlignment="1">
      <alignment horizontal="left" vertical="center" wrapText="1"/>
    </xf>
    <xf numFmtId="0" fontId="2" fillId="14" borderId="10" xfId="0" applyFont="1" applyFill="1" applyBorder="1"/>
    <xf numFmtId="0" fontId="22" fillId="0" borderId="146" xfId="0" applyFont="1" applyBorder="1" applyAlignment="1">
      <alignment horizontal="left" vertical="center" wrapText="1"/>
    </xf>
    <xf numFmtId="0" fontId="2" fillId="0" borderId="147" xfId="0" applyFont="1" applyBorder="1"/>
    <xf numFmtId="0" fontId="1" fillId="16" borderId="112" xfId="0" applyFont="1" applyFill="1" applyBorder="1" applyAlignment="1">
      <alignment horizontal="left" vertical="center" wrapText="1"/>
    </xf>
    <xf numFmtId="0" fontId="1" fillId="16" borderId="80" xfId="0" applyFont="1" applyFill="1" applyBorder="1" applyAlignment="1">
      <alignment horizontal="left" vertical="center" wrapText="1"/>
    </xf>
    <xf numFmtId="0" fontId="22" fillId="0" borderId="143" xfId="0" applyFont="1" applyBorder="1" applyAlignment="1">
      <alignment horizontal="left" vertical="center" wrapText="1"/>
    </xf>
    <xf numFmtId="0" fontId="2" fillId="0" borderId="144" xfId="0" applyFont="1" applyBorder="1"/>
    <xf numFmtId="0" fontId="31" fillId="0" borderId="189" xfId="0" applyFont="1" applyBorder="1" applyAlignment="1">
      <alignment vertical="center" wrapText="1"/>
    </xf>
    <xf numFmtId="0" fontId="31" fillId="0" borderId="126" xfId="0" applyFont="1" applyBorder="1" applyAlignment="1">
      <alignment vertical="center" wrapText="1"/>
    </xf>
    <xf numFmtId="0" fontId="31" fillId="0" borderId="92" xfId="0" applyFont="1" applyBorder="1" applyAlignment="1">
      <alignment vertical="center" wrapText="1"/>
    </xf>
    <xf numFmtId="0" fontId="20" fillId="0" borderId="191" xfId="0" applyFont="1" applyBorder="1" applyAlignment="1">
      <alignment horizontal="left" vertical="center" wrapText="1"/>
    </xf>
    <xf numFmtId="0" fontId="18" fillId="4" borderId="129" xfId="0" applyFont="1" applyFill="1" applyBorder="1" applyAlignment="1">
      <alignment vertical="center" wrapText="1"/>
    </xf>
    <xf numFmtId="0" fontId="18" fillId="4" borderId="130" xfId="0" applyFont="1" applyFill="1" applyBorder="1" applyAlignment="1">
      <alignment vertical="center" wrapText="1"/>
    </xf>
    <xf numFmtId="0" fontId="18" fillId="4" borderId="131" xfId="0" applyFont="1" applyFill="1" applyBorder="1" applyAlignment="1">
      <alignment vertical="center" wrapText="1"/>
    </xf>
    <xf numFmtId="0" fontId="22" fillId="0" borderId="19" xfId="0" applyFont="1" applyBorder="1" applyAlignment="1">
      <alignment vertical="center" wrapText="1"/>
    </xf>
    <xf numFmtId="0" fontId="22" fillId="0" borderId="96" xfId="0" applyFont="1" applyBorder="1" applyAlignment="1">
      <alignment vertical="center" wrapText="1"/>
    </xf>
    <xf numFmtId="0" fontId="1" fillId="5" borderId="82" xfId="0" applyFont="1" applyFill="1" applyBorder="1" applyAlignment="1" applyProtection="1">
      <alignment vertical="center" wrapText="1"/>
      <protection locked="0"/>
    </xf>
    <xf numFmtId="0" fontId="20" fillId="0" borderId="60" xfId="0" applyFont="1" applyBorder="1" applyAlignment="1">
      <alignment horizontal="center" vertical="center" wrapText="1"/>
    </xf>
    <xf numFmtId="0" fontId="20" fillId="0" borderId="205" xfId="0" applyFont="1" applyBorder="1" applyAlignment="1">
      <alignment horizontal="left" vertical="center" wrapText="1"/>
    </xf>
    <xf numFmtId="0" fontId="20" fillId="0" borderId="236" xfId="0" applyFont="1" applyBorder="1" applyAlignment="1">
      <alignment horizontal="left" vertical="center" wrapText="1"/>
    </xf>
    <xf numFmtId="0" fontId="20" fillId="0" borderId="237" xfId="0" applyFont="1" applyBorder="1" applyAlignment="1">
      <alignment horizontal="left" vertical="center" wrapText="1"/>
    </xf>
    <xf numFmtId="0" fontId="18" fillId="4" borderId="232" xfId="0" applyFont="1" applyFill="1" applyBorder="1" applyAlignment="1">
      <alignment vertical="center" wrapText="1"/>
    </xf>
    <xf numFmtId="0" fontId="18" fillId="4" borderId="233" xfId="0" applyFont="1" applyFill="1" applyBorder="1" applyAlignment="1">
      <alignment vertical="center" wrapText="1"/>
    </xf>
    <xf numFmtId="0" fontId="18" fillId="4" borderId="234" xfId="0" applyFont="1" applyFill="1" applyBorder="1" applyAlignment="1">
      <alignment vertical="center" wrapText="1"/>
    </xf>
    <xf numFmtId="0" fontId="18" fillId="4" borderId="216" xfId="0" applyFont="1" applyFill="1" applyBorder="1" applyAlignment="1">
      <alignment vertical="center" wrapText="1"/>
    </xf>
    <xf numFmtId="0" fontId="18" fillId="4" borderId="235" xfId="0" applyFont="1" applyFill="1" applyBorder="1" applyAlignment="1">
      <alignment vertical="center" wrapText="1"/>
    </xf>
    <xf numFmtId="0" fontId="18" fillId="4" borderId="232" xfId="0" applyFont="1" applyFill="1" applyBorder="1" applyAlignment="1">
      <alignment vertical="center"/>
    </xf>
    <xf numFmtId="0" fontId="18" fillId="4" borderId="209" xfId="0" applyFont="1" applyFill="1" applyBorder="1" applyAlignment="1">
      <alignment vertical="center"/>
    </xf>
    <xf numFmtId="0" fontId="18" fillId="4" borderId="233" xfId="0" applyFont="1" applyFill="1" applyBorder="1" applyAlignment="1">
      <alignment vertical="center"/>
    </xf>
    <xf numFmtId="0" fontId="1" fillId="0" borderId="35" xfId="0" applyFont="1" applyBorder="1" applyAlignment="1">
      <alignment horizontal="left" vertical="center" wrapText="1"/>
    </xf>
    <xf numFmtId="0" fontId="1" fillId="0" borderId="80" xfId="0" applyFont="1" applyBorder="1" applyAlignment="1">
      <alignment horizontal="left" vertical="center" wrapText="1"/>
    </xf>
    <xf numFmtId="0" fontId="1" fillId="0" borderId="75" xfId="0" applyFont="1" applyBorder="1" applyAlignment="1">
      <alignment horizontal="left" vertical="center" wrapText="1"/>
    </xf>
    <xf numFmtId="0" fontId="1" fillId="0" borderId="231" xfId="0" applyFont="1" applyBorder="1" applyAlignment="1">
      <alignment horizontal="center" vertical="center"/>
    </xf>
    <xf numFmtId="0" fontId="1" fillId="0" borderId="130"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xf>
    <xf numFmtId="0" fontId="1" fillId="0" borderId="187" xfId="0" applyFont="1" applyBorder="1" applyAlignment="1">
      <alignment horizontal="center" vertical="center"/>
    </xf>
    <xf numFmtId="0" fontId="1" fillId="0" borderId="78" xfId="0" applyFont="1" applyBorder="1" applyAlignment="1">
      <alignment horizontal="center" vertical="center"/>
    </xf>
    <xf numFmtId="0" fontId="1" fillId="0" borderId="52" xfId="0" applyFont="1" applyBorder="1" applyAlignment="1">
      <alignment horizontal="center" vertical="center"/>
    </xf>
    <xf numFmtId="0" fontId="1" fillId="0" borderId="59" xfId="0" applyFont="1" applyBorder="1" applyAlignment="1">
      <alignment horizontal="center" vertical="center"/>
    </xf>
    <xf numFmtId="0" fontId="1" fillId="0" borderId="44" xfId="0" applyFont="1" applyBorder="1" applyAlignment="1">
      <alignment horizontal="center" vertical="center"/>
    </xf>
    <xf numFmtId="0" fontId="23" fillId="0" borderId="53" xfId="0" applyFont="1" applyBorder="1" applyAlignment="1">
      <alignment vertical="center" wrapText="1"/>
    </xf>
    <xf numFmtId="0" fontId="23" fillId="0" borderId="71" xfId="0" applyFont="1" applyBorder="1" applyAlignment="1">
      <alignment vertical="center" wrapText="1"/>
    </xf>
    <xf numFmtId="0" fontId="23" fillId="0" borderId="134" xfId="0" applyFont="1" applyBorder="1" applyAlignment="1">
      <alignment vertical="center" wrapText="1"/>
    </xf>
    <xf numFmtId="0" fontId="23" fillId="0" borderId="187" xfId="0" applyFont="1" applyBorder="1" applyAlignment="1">
      <alignment vertical="center" wrapText="1"/>
    </xf>
    <xf numFmtId="0" fontId="23" fillId="0" borderId="136" xfId="0" applyFont="1" applyBorder="1" applyAlignment="1">
      <alignment vertical="center" wrapText="1"/>
    </xf>
    <xf numFmtId="0" fontId="23" fillId="0" borderId="52" xfId="0" applyFont="1" applyBorder="1" applyAlignment="1">
      <alignment vertical="center" wrapText="1"/>
    </xf>
    <xf numFmtId="0" fontId="23" fillId="0" borderId="59" xfId="0" applyFont="1" applyBorder="1" applyAlignment="1">
      <alignment vertical="center" wrapText="1"/>
    </xf>
    <xf numFmtId="0" fontId="23" fillId="0" borderId="138" xfId="0" applyFont="1" applyBorder="1" applyAlignment="1">
      <alignment vertical="center" wrapText="1"/>
    </xf>
    <xf numFmtId="0" fontId="22" fillId="0" borderId="78" xfId="0" applyFont="1" applyBorder="1" applyAlignment="1">
      <alignment horizontal="left" vertical="center" wrapText="1"/>
    </xf>
    <xf numFmtId="0" fontId="22" fillId="0" borderId="44" xfId="0" applyFont="1" applyBorder="1" applyAlignment="1">
      <alignment horizontal="left" vertical="center" wrapText="1"/>
    </xf>
    <xf numFmtId="0" fontId="22" fillId="0" borderId="231" xfId="0" applyFont="1" applyBorder="1" applyAlignment="1">
      <alignment horizontal="left" vertical="center" wrapText="1"/>
    </xf>
    <xf numFmtId="0" fontId="22" fillId="0" borderId="57"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1" fillId="5" borderId="80" xfId="0" applyFont="1" applyFill="1" applyBorder="1" applyAlignment="1" applyProtection="1">
      <alignment horizontal="left" vertical="center" wrapText="1"/>
      <protection locked="0"/>
    </xf>
    <xf numFmtId="0" fontId="1" fillId="5" borderId="75" xfId="0" applyFont="1" applyFill="1" applyBorder="1" applyAlignment="1" applyProtection="1">
      <alignment horizontal="left" vertical="center" wrapText="1"/>
      <protection locked="0"/>
    </xf>
    <xf numFmtId="0" fontId="22" fillId="0" borderId="134" xfId="0" applyFont="1" applyBorder="1" applyAlignment="1">
      <alignment vertical="center" wrapText="1"/>
    </xf>
    <xf numFmtId="0" fontId="22" fillId="0" borderId="136" xfId="0" applyFont="1" applyBorder="1" applyAlignment="1">
      <alignment vertical="center" wrapText="1"/>
    </xf>
    <xf numFmtId="0" fontId="22" fillId="0" borderId="138" xfId="0" applyFont="1" applyBorder="1" applyAlignment="1">
      <alignment vertical="center" wrapText="1"/>
    </xf>
    <xf numFmtId="0" fontId="22" fillId="0" borderId="133" xfId="0" applyFont="1" applyBorder="1" applyAlignment="1">
      <alignment vertical="center" wrapText="1"/>
    </xf>
    <xf numFmtId="0" fontId="22" fillId="0" borderId="135" xfId="0" applyFont="1" applyBorder="1" applyAlignment="1">
      <alignment vertical="center" wrapText="1"/>
    </xf>
    <xf numFmtId="0" fontId="22" fillId="0" borderId="137" xfId="0" applyFont="1" applyBorder="1" applyAlignment="1">
      <alignment vertical="center" wrapText="1"/>
    </xf>
    <xf numFmtId="0" fontId="120" fillId="0" borderId="0" xfId="0" applyFont="1" applyAlignment="1">
      <alignment vertical="center" textRotation="255" wrapText="1"/>
    </xf>
    <xf numFmtId="0" fontId="104" fillId="0" borderId="0" xfId="0" applyFont="1"/>
    <xf numFmtId="0" fontId="112" fillId="0" borderId="252" xfId="0" applyFont="1" applyBorder="1" applyAlignment="1">
      <alignment vertical="center" wrapText="1"/>
    </xf>
    <xf numFmtId="0" fontId="117" fillId="0" borderId="248" xfId="0" applyFont="1" applyBorder="1" applyAlignment="1">
      <alignment horizontal="left" vertical="center" wrapText="1"/>
    </xf>
    <xf numFmtId="0" fontId="118" fillId="0" borderId="246" xfId="0" applyFont="1" applyBorder="1"/>
    <xf numFmtId="0" fontId="118" fillId="0" borderId="249" xfId="0" applyFont="1" applyBorder="1"/>
    <xf numFmtId="0" fontId="115" fillId="4" borderId="113" xfId="0" applyFont="1" applyFill="1" applyBorder="1" applyAlignment="1">
      <alignment horizontal="left" vertical="center" wrapText="1"/>
    </xf>
    <xf numFmtId="0" fontId="118" fillId="0" borderId="31" xfId="0" applyFont="1" applyBorder="1"/>
    <xf numFmtId="0" fontId="118" fillId="0" borderId="103" xfId="0" applyFont="1" applyBorder="1"/>
    <xf numFmtId="0" fontId="106" fillId="0" borderId="117" xfId="0" applyFont="1" applyBorder="1" applyAlignment="1">
      <alignment horizontal="center" vertical="center" wrapText="1"/>
    </xf>
    <xf numFmtId="0" fontId="118" fillId="0" borderId="91" xfId="0" applyFont="1" applyBorder="1"/>
    <xf numFmtId="0" fontId="104" fillId="8" borderId="66" xfId="0" applyFont="1" applyFill="1" applyBorder="1" applyAlignment="1">
      <alignment vertical="center" wrapText="1"/>
    </xf>
    <xf numFmtId="0" fontId="118" fillId="0" borderId="65" xfId="0" applyFont="1" applyBorder="1"/>
    <xf numFmtId="0" fontId="118" fillId="0" borderId="12" xfId="0" applyFont="1" applyBorder="1"/>
    <xf numFmtId="0" fontId="107" fillId="5" borderId="112" xfId="0" applyFont="1" applyFill="1" applyBorder="1" applyAlignment="1" applyProtection="1">
      <alignment vertical="center" wrapText="1"/>
      <protection locked="0"/>
    </xf>
    <xf numFmtId="0" fontId="118" fillId="0" borderId="80" xfId="0" applyFont="1" applyBorder="1" applyProtection="1">
      <protection locked="0"/>
    </xf>
    <xf numFmtId="0" fontId="118" fillId="0" borderId="82" xfId="0" applyFont="1" applyBorder="1" applyProtection="1">
      <protection locked="0"/>
    </xf>
    <xf numFmtId="0" fontId="106" fillId="0" borderId="244" xfId="0" applyFont="1" applyBorder="1" applyAlignment="1">
      <alignment horizontal="left" vertical="center" wrapText="1"/>
    </xf>
    <xf numFmtId="0" fontId="118" fillId="0" borderId="244" xfId="0" applyFont="1" applyBorder="1"/>
    <xf numFmtId="0" fontId="104" fillId="8" borderId="16" xfId="0" applyFont="1" applyFill="1" applyBorder="1" applyAlignment="1" applyProtection="1">
      <alignment vertical="center" wrapText="1"/>
      <protection locked="0"/>
    </xf>
    <xf numFmtId="0" fontId="118" fillId="0" borderId="17" xfId="0" applyFont="1" applyBorder="1" applyProtection="1">
      <protection locked="0"/>
    </xf>
    <xf numFmtId="0" fontId="118" fillId="0" borderId="18" xfId="0" applyFont="1" applyBorder="1" applyProtection="1">
      <protection locked="0"/>
    </xf>
    <xf numFmtId="0" fontId="104" fillId="8" borderId="117" xfId="0" applyFont="1" applyFill="1" applyBorder="1" applyAlignment="1" applyProtection="1">
      <alignment vertical="center" wrapText="1"/>
      <protection locked="0"/>
    </xf>
    <xf numFmtId="0" fontId="118" fillId="0" borderId="91" xfId="0" applyFont="1" applyBorder="1" applyProtection="1">
      <protection locked="0"/>
    </xf>
    <xf numFmtId="0" fontId="118" fillId="0" borderId="100" xfId="0" applyFont="1" applyBorder="1" applyProtection="1">
      <protection locked="0"/>
    </xf>
    <xf numFmtId="0" fontId="118" fillId="0" borderId="51" xfId="0" applyFont="1" applyBorder="1" applyProtection="1">
      <protection locked="0"/>
    </xf>
    <xf numFmtId="0" fontId="104" fillId="0" borderId="0" xfId="0" applyFont="1" applyProtection="1">
      <protection locked="0"/>
    </xf>
    <xf numFmtId="0" fontId="118" fillId="0" borderId="32" xfId="0" applyFont="1" applyBorder="1" applyProtection="1">
      <protection locked="0"/>
    </xf>
    <xf numFmtId="0" fontId="118" fillId="0" borderId="13" xfId="0" applyFont="1" applyBorder="1" applyProtection="1">
      <protection locked="0"/>
    </xf>
    <xf numFmtId="0" fontId="118" fillId="0" borderId="14" xfId="0" applyFont="1" applyBorder="1" applyProtection="1">
      <protection locked="0"/>
    </xf>
    <xf numFmtId="0" fontId="118" fillId="0" borderId="15" xfId="0" applyFont="1" applyBorder="1" applyProtection="1">
      <protection locked="0"/>
    </xf>
    <xf numFmtId="0" fontId="117" fillId="3" borderId="182" xfId="0" applyFont="1" applyFill="1" applyBorder="1" applyAlignment="1">
      <alignment horizontal="center" vertical="center" wrapText="1"/>
    </xf>
    <xf numFmtId="0" fontId="118" fillId="0" borderId="183" xfId="0" applyFont="1" applyBorder="1"/>
    <xf numFmtId="0" fontId="118" fillId="0" borderId="184" xfId="0" applyFont="1" applyBorder="1"/>
    <xf numFmtId="0" fontId="112" fillId="0" borderId="251" xfId="0" applyFont="1" applyBorder="1" applyAlignment="1">
      <alignment horizontal="left" vertical="center" wrapText="1"/>
    </xf>
    <xf numFmtId="0" fontId="118" fillId="0" borderId="251" xfId="0" applyFont="1" applyBorder="1"/>
    <xf numFmtId="0" fontId="104" fillId="8" borderId="16" xfId="0" applyFont="1" applyFill="1" applyBorder="1" applyAlignment="1" applyProtection="1">
      <alignment horizontal="left" vertical="center" wrapText="1"/>
      <protection locked="0"/>
    </xf>
    <xf numFmtId="0" fontId="115" fillId="4" borderId="114" xfId="0" applyFont="1" applyFill="1" applyBorder="1" applyAlignment="1">
      <alignment horizontal="left" vertical="center" wrapText="1"/>
    </xf>
    <xf numFmtId="0" fontId="115" fillId="4" borderId="187" xfId="0" applyFont="1" applyFill="1" applyBorder="1" applyAlignment="1">
      <alignment horizontal="left" vertical="center" wrapText="1"/>
    </xf>
    <xf numFmtId="0" fontId="115" fillId="4" borderId="78" xfId="0" applyFont="1" applyFill="1" applyBorder="1" applyAlignment="1">
      <alignment horizontal="left" vertical="center" wrapText="1"/>
    </xf>
    <xf numFmtId="0" fontId="106" fillId="0" borderId="112" xfId="0" applyFont="1" applyBorder="1" applyAlignment="1">
      <alignment vertical="center" wrapText="1"/>
    </xf>
    <xf numFmtId="0" fontId="118" fillId="0" borderId="28" xfId="0" applyFont="1" applyBorder="1"/>
    <xf numFmtId="0" fontId="118" fillId="0" borderId="27" xfId="0" applyFont="1" applyBorder="1"/>
    <xf numFmtId="0" fontId="104" fillId="5" borderId="112" xfId="0" applyFont="1" applyFill="1" applyBorder="1" applyAlignment="1" applyProtection="1">
      <alignment vertical="center" wrapText="1"/>
      <protection locked="0"/>
    </xf>
    <xf numFmtId="0" fontId="47" fillId="0" borderId="0" xfId="0" applyFont="1" applyAlignment="1">
      <alignment vertical="center" textRotation="255" wrapText="1"/>
    </xf>
    <xf numFmtId="0" fontId="20" fillId="3" borderId="0" xfId="0" applyFont="1" applyFill="1" applyAlignment="1">
      <alignment vertical="center" wrapText="1"/>
    </xf>
    <xf numFmtId="0" fontId="113" fillId="0" borderId="112" xfId="0" applyFont="1" applyBorder="1" applyAlignment="1">
      <alignment horizontal="left" vertical="center" wrapText="1"/>
    </xf>
    <xf numFmtId="0" fontId="124" fillId="0" borderId="28" xfId="0" applyFont="1" applyBorder="1"/>
    <xf numFmtId="0" fontId="124" fillId="0" borderId="82" xfId="0" applyFont="1" applyBorder="1"/>
    <xf numFmtId="0" fontId="18" fillId="4" borderId="0" xfId="0" applyFont="1" applyFill="1" applyAlignment="1">
      <alignment vertical="center" wrapText="1"/>
    </xf>
    <xf numFmtId="0" fontId="20" fillId="0" borderId="0" xfId="0" applyFont="1" applyAlignment="1">
      <alignment horizontal="left" vertical="center" wrapText="1"/>
    </xf>
    <xf numFmtId="0" fontId="18" fillId="4" borderId="28" xfId="0" applyFont="1" applyFill="1" applyBorder="1" applyAlignment="1">
      <alignment horizontal="center" vertical="center" wrapText="1"/>
    </xf>
    <xf numFmtId="0" fontId="23" fillId="2" borderId="2" xfId="0" applyFont="1" applyFill="1" applyBorder="1" applyAlignment="1">
      <alignment vertical="center" wrapText="1"/>
    </xf>
    <xf numFmtId="0" fontId="2" fillId="0" borderId="3" xfId="0" applyFont="1" applyBorder="1"/>
    <xf numFmtId="0" fontId="1" fillId="7" borderId="88" xfId="0" applyFont="1" applyFill="1" applyBorder="1" applyProtection="1">
      <protection locked="0"/>
    </xf>
    <xf numFmtId="0" fontId="2" fillId="0" borderId="88" xfId="0" applyFont="1" applyBorder="1" applyProtection="1">
      <protection locked="0"/>
    </xf>
    <xf numFmtId="0" fontId="20" fillId="3" borderId="0" xfId="0" applyFont="1" applyFill="1" applyAlignment="1">
      <alignment horizontal="center" vertical="center" wrapText="1"/>
    </xf>
    <xf numFmtId="0" fontId="112" fillId="0" borderId="112" xfId="0" applyFont="1" applyBorder="1" applyAlignment="1">
      <alignment horizontal="left" vertical="center" wrapText="1"/>
    </xf>
    <xf numFmtId="10" fontId="1" fillId="5" borderId="10" xfId="0" applyNumberFormat="1" applyFont="1" applyFill="1" applyBorder="1" applyAlignment="1" applyProtection="1">
      <alignment horizontal="left" vertical="center" wrapText="1"/>
      <protection locked="0"/>
    </xf>
    <xf numFmtId="0" fontId="23" fillId="2" borderId="113" xfId="0" applyFont="1" applyFill="1" applyBorder="1" applyAlignment="1">
      <alignment horizontal="center" vertical="top" wrapText="1"/>
    </xf>
    <xf numFmtId="0" fontId="23" fillId="2" borderId="71" xfId="0" applyFont="1" applyFill="1" applyBorder="1" applyAlignment="1">
      <alignment horizontal="center" vertical="top" wrapText="1"/>
    </xf>
    <xf numFmtId="0" fontId="23" fillId="2" borderId="114" xfId="0" applyFont="1" applyFill="1" applyBorder="1" applyAlignment="1">
      <alignment horizontal="center" vertical="top" wrapText="1"/>
    </xf>
    <xf numFmtId="0" fontId="23" fillId="2" borderId="187" xfId="0" applyFont="1" applyFill="1" applyBorder="1" applyAlignment="1">
      <alignment horizontal="center" vertical="top" wrapText="1"/>
    </xf>
    <xf numFmtId="0" fontId="23" fillId="2" borderId="111" xfId="0" applyFont="1" applyFill="1" applyBorder="1" applyAlignment="1">
      <alignment horizontal="center" vertical="top" wrapText="1"/>
    </xf>
    <xf numFmtId="0" fontId="23" fillId="2" borderId="59" xfId="0" applyFont="1" applyFill="1" applyBorder="1" applyAlignment="1">
      <alignment horizontal="center" vertical="top" wrapText="1"/>
    </xf>
    <xf numFmtId="0" fontId="22" fillId="11" borderId="10" xfId="0" applyFont="1" applyFill="1" applyBorder="1" applyAlignment="1">
      <alignment horizontal="left" vertical="center" wrapText="1"/>
    </xf>
    <xf numFmtId="0" fontId="1" fillId="11" borderId="10" xfId="0" applyFont="1" applyFill="1" applyBorder="1" applyAlignment="1" applyProtection="1">
      <alignment horizontal="left" vertical="center" wrapText="1"/>
      <protection locked="0"/>
    </xf>
    <xf numFmtId="0" fontId="23" fillId="2" borderId="80" xfId="0" applyFont="1" applyFill="1" applyBorder="1" applyAlignment="1">
      <alignment vertical="center" wrapText="1"/>
    </xf>
    <xf numFmtId="0" fontId="18" fillId="4" borderId="8" xfId="0" applyFont="1" applyFill="1" applyBorder="1" applyAlignment="1">
      <alignment vertical="center" wrapText="1"/>
    </xf>
    <xf numFmtId="0" fontId="2" fillId="0" borderId="8" xfId="0" applyFont="1" applyBorder="1"/>
    <xf numFmtId="0" fontId="2" fillId="0" borderId="9" xfId="0" applyFont="1" applyBorder="1"/>
    <xf numFmtId="0" fontId="22" fillId="2" borderId="88" xfId="0" applyFont="1" applyFill="1" applyBorder="1"/>
    <xf numFmtId="0" fontId="0" fillId="0" borderId="88" xfId="0" applyBorder="1"/>
    <xf numFmtId="0" fontId="2" fillId="0" borderId="88" xfId="0" applyFont="1" applyBorder="1"/>
    <xf numFmtId="0" fontId="22" fillId="2" borderId="88" xfId="0" applyFont="1" applyFill="1" applyBorder="1" applyAlignment="1">
      <alignment horizontal="center"/>
    </xf>
    <xf numFmtId="0" fontId="22" fillId="2" borderId="112" xfId="0" applyFont="1" applyFill="1" applyBorder="1" applyAlignment="1">
      <alignment horizontal="center"/>
    </xf>
    <xf numFmtId="0" fontId="31" fillId="7" borderId="88" xfId="0" applyFont="1" applyFill="1" applyBorder="1" applyAlignment="1" applyProtection="1">
      <alignment horizontal="left" vertical="center" wrapText="1"/>
      <protection locked="0"/>
    </xf>
    <xf numFmtId="0" fontId="107" fillId="8" borderId="88" xfId="0" applyFont="1" applyFill="1" applyBorder="1" applyAlignment="1" applyProtection="1">
      <alignment horizontal="left" vertical="top" wrapText="1"/>
      <protection locked="0"/>
    </xf>
    <xf numFmtId="0" fontId="0" fillId="0" borderId="88" xfId="0" applyBorder="1" applyProtection="1">
      <protection locked="0"/>
    </xf>
    <xf numFmtId="0" fontId="31" fillId="7" borderId="28" xfId="0" applyFont="1" applyFill="1" applyBorder="1" applyAlignment="1" applyProtection="1">
      <alignment vertical="center" wrapText="1"/>
      <protection locked="0"/>
    </xf>
    <xf numFmtId="0" fontId="20" fillId="3" borderId="1" xfId="0" applyFont="1" applyFill="1" applyBorder="1" applyAlignment="1">
      <alignment vertical="center" wrapText="1"/>
    </xf>
    <xf numFmtId="0" fontId="18" fillId="4" borderId="188" xfId="0" applyFont="1" applyFill="1" applyBorder="1" applyAlignment="1">
      <alignment horizontal="left" vertical="center" wrapText="1"/>
    </xf>
    <xf numFmtId="0" fontId="20" fillId="3" borderId="60" xfId="0" applyFont="1" applyFill="1" applyBorder="1" applyAlignment="1">
      <alignment vertical="center" wrapText="1"/>
    </xf>
    <xf numFmtId="0" fontId="31" fillId="8" borderId="200" xfId="0" applyFont="1" applyFill="1" applyBorder="1" applyAlignment="1" applyProtection="1">
      <alignment vertical="top" wrapText="1"/>
      <protection locked="0"/>
    </xf>
    <xf numFmtId="0" fontId="2" fillId="0" borderId="31" xfId="0" applyFont="1" applyBorder="1" applyAlignment="1" applyProtection="1">
      <alignment vertical="top"/>
      <protection locked="0"/>
    </xf>
    <xf numFmtId="0" fontId="2" fillId="0" borderId="71" xfId="0" applyFont="1" applyBorder="1" applyAlignment="1" applyProtection="1">
      <alignment vertical="top"/>
      <protection locked="0"/>
    </xf>
    <xf numFmtId="0" fontId="2" fillId="0" borderId="143" xfId="0" applyFont="1" applyBorder="1" applyAlignment="1" applyProtection="1">
      <alignment vertical="top"/>
      <protection locked="0"/>
    </xf>
    <xf numFmtId="0" fontId="0" fillId="0" borderId="0" xfId="0" applyAlignment="1" applyProtection="1">
      <alignment vertical="top"/>
      <protection locked="0"/>
    </xf>
    <xf numFmtId="0" fontId="2" fillId="0" borderId="6" xfId="0" applyFont="1" applyBorder="1" applyAlignment="1" applyProtection="1">
      <alignment vertical="top"/>
      <protection locked="0"/>
    </xf>
    <xf numFmtId="0" fontId="2" fillId="0" borderId="201"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41" xfId="0" applyFont="1" applyBorder="1" applyAlignment="1" applyProtection="1">
      <alignment vertical="top"/>
      <protection locked="0"/>
    </xf>
    <xf numFmtId="0" fontId="23" fillId="2" borderId="70" xfId="0" applyFont="1" applyFill="1" applyBorder="1" applyAlignment="1">
      <alignment horizontal="left" vertical="top" wrapText="1"/>
    </xf>
    <xf numFmtId="0" fontId="2" fillId="0" borderId="71"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43" xfId="0" applyFont="1" applyBorder="1" applyAlignment="1">
      <alignment vertical="top"/>
    </xf>
    <xf numFmtId="0" fontId="2" fillId="0" borderId="41" xfId="0" applyFont="1" applyBorder="1" applyAlignment="1">
      <alignment vertical="top"/>
    </xf>
    <xf numFmtId="0" fontId="22" fillId="11" borderId="196" xfId="0" applyFont="1" applyFill="1" applyBorder="1" applyAlignment="1">
      <alignment vertical="center" wrapText="1"/>
    </xf>
    <xf numFmtId="0" fontId="2" fillId="0" borderId="197" xfId="0" applyFont="1" applyBorder="1"/>
    <xf numFmtId="0" fontId="21" fillId="11" borderId="198" xfId="0" applyFont="1" applyFill="1" applyBorder="1" applyAlignment="1" applyProtection="1">
      <alignment horizontal="left" vertical="center" wrapText="1"/>
      <protection locked="0"/>
    </xf>
    <xf numFmtId="0" fontId="2" fillId="0" borderId="199" xfId="0" applyFont="1" applyBorder="1" applyProtection="1">
      <protection locked="0"/>
    </xf>
    <xf numFmtId="0" fontId="82" fillId="2" borderId="43" xfId="0" applyFont="1" applyFill="1" applyBorder="1" applyAlignment="1">
      <alignment vertical="center" wrapText="1"/>
    </xf>
    <xf numFmtId="0" fontId="18" fillId="4" borderId="132" xfId="0" applyFont="1" applyFill="1" applyBorder="1" applyAlignment="1">
      <alignment horizontal="left" vertical="center" wrapText="1"/>
    </xf>
    <xf numFmtId="0" fontId="2" fillId="0" borderId="128" xfId="0" applyFont="1" applyBorder="1"/>
    <xf numFmtId="0" fontId="22" fillId="2" borderId="196" xfId="0" applyFont="1" applyFill="1" applyBorder="1" applyAlignment="1">
      <alignment vertical="center" wrapText="1"/>
    </xf>
    <xf numFmtId="0" fontId="21" fillId="5" borderId="198" xfId="0" applyFont="1" applyFill="1" applyBorder="1" applyAlignment="1" applyProtection="1">
      <alignment horizontal="left" vertical="center" wrapText="1"/>
      <protection locked="0"/>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31" fillId="6" borderId="112" xfId="0" applyFont="1" applyFill="1" applyBorder="1" applyAlignment="1" applyProtection="1">
      <alignment vertical="center" wrapText="1"/>
      <protection locked="0"/>
    </xf>
    <xf numFmtId="0" fontId="18" fillId="4" borderId="13" xfId="0" applyFont="1" applyFill="1" applyBorder="1" applyAlignment="1">
      <alignment vertical="center"/>
    </xf>
    <xf numFmtId="0" fontId="34" fillId="3" borderId="52" xfId="0" applyFont="1" applyFill="1" applyBorder="1" applyAlignment="1">
      <alignment vertical="center"/>
    </xf>
    <xf numFmtId="0" fontId="31" fillId="5" borderId="112" xfId="0" applyFont="1" applyFill="1" applyBorder="1" applyAlignment="1" applyProtection="1">
      <alignment horizontal="left" vertical="center" wrapText="1"/>
      <protection locked="0"/>
    </xf>
    <xf numFmtId="0" fontId="22" fillId="0" borderId="69" xfId="0" applyFont="1" applyBorder="1" applyAlignment="1">
      <alignment horizontal="center" vertical="center" wrapText="1"/>
    </xf>
    <xf numFmtId="0" fontId="22" fillId="0" borderId="35" xfId="0" applyFont="1" applyBorder="1" applyAlignment="1">
      <alignment horizontal="left" vertical="center" wrapText="1"/>
    </xf>
    <xf numFmtId="0" fontId="23" fillId="0" borderId="69" xfId="0" applyFont="1" applyBorder="1" applyAlignment="1">
      <alignment vertical="center" wrapText="1"/>
    </xf>
    <xf numFmtId="0" fontId="23" fillId="0" borderId="30" xfId="0" applyFont="1" applyBorder="1" applyAlignment="1">
      <alignment vertical="center" wrapText="1"/>
    </xf>
    <xf numFmtId="0" fontId="78" fillId="0" borderId="0" xfId="0" applyFont="1" applyAlignment="1">
      <alignment horizontal="left" vertical="center" wrapText="1"/>
    </xf>
    <xf numFmtId="0" fontId="47" fillId="0" borderId="117" xfId="0" applyFont="1" applyBorder="1" applyAlignment="1">
      <alignment vertical="center" textRotation="255" wrapText="1"/>
    </xf>
    <xf numFmtId="0" fontId="22" fillId="0" borderId="51" xfId="0" applyFont="1" applyBorder="1" applyAlignment="1">
      <alignment horizontal="center" vertical="center" wrapText="1"/>
    </xf>
    <xf numFmtId="0" fontId="23" fillId="0" borderId="65" xfId="0" applyFont="1" applyBorder="1" applyAlignment="1">
      <alignment vertical="center" wrapText="1"/>
    </xf>
    <xf numFmtId="0" fontId="2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18" fillId="4" borderId="16" xfId="0" applyFont="1" applyFill="1" applyBorder="1" applyAlignment="1">
      <alignment vertical="center" wrapText="1"/>
    </xf>
    <xf numFmtId="0" fontId="22" fillId="0" borderId="16" xfId="0" applyFont="1" applyBorder="1" applyAlignment="1">
      <alignment vertical="center" wrapText="1"/>
    </xf>
    <xf numFmtId="0" fontId="1" fillId="0" borderId="13" xfId="0" applyFont="1" applyBorder="1" applyAlignment="1">
      <alignment vertical="center"/>
    </xf>
    <xf numFmtId="0" fontId="107" fillId="5" borderId="112" xfId="0" applyFont="1" applyFill="1" applyBorder="1" applyAlignment="1" applyProtection="1">
      <alignment horizontal="left" vertical="center" wrapText="1"/>
      <protection locked="0"/>
    </xf>
    <xf numFmtId="0" fontId="23" fillId="0" borderId="0" xfId="0" applyFont="1" applyAlignment="1">
      <alignment vertical="center"/>
    </xf>
    <xf numFmtId="0" fontId="18" fillId="0" borderId="0" xfId="0" applyFont="1" applyAlignment="1">
      <alignment vertical="center" wrapText="1"/>
    </xf>
    <xf numFmtId="0" fontId="82" fillId="0" borderId="0" xfId="0" applyFont="1" applyAlignment="1">
      <alignment vertical="center" wrapText="1"/>
    </xf>
    <xf numFmtId="0" fontId="117" fillId="3" borderId="19" xfId="0" applyFont="1" applyFill="1" applyBorder="1" applyAlignment="1">
      <alignment horizontal="center" vertical="center" wrapText="1"/>
    </xf>
    <xf numFmtId="0" fontId="115" fillId="4" borderId="0" xfId="0" applyFont="1" applyFill="1" applyAlignment="1">
      <alignment vertical="top" wrapText="1"/>
    </xf>
    <xf numFmtId="0" fontId="116" fillId="0" borderId="80" xfId="0" applyFont="1" applyBorder="1" applyAlignment="1">
      <alignment horizontal="left" vertical="center" wrapText="1"/>
    </xf>
    <xf numFmtId="0" fontId="84" fillId="0" borderId="80" xfId="0" applyFont="1" applyBorder="1" applyAlignment="1">
      <alignment horizontal="left" vertical="center" wrapText="1"/>
    </xf>
    <xf numFmtId="0" fontId="84" fillId="0" borderId="75" xfId="0" applyFont="1" applyBorder="1" applyAlignment="1">
      <alignment horizontal="left" vertical="center" wrapText="1"/>
    </xf>
    <xf numFmtId="0" fontId="1" fillId="0" borderId="80" xfId="0" applyFont="1" applyBorder="1" applyAlignment="1">
      <alignment horizontal="left" wrapText="1"/>
    </xf>
    <xf numFmtId="0" fontId="1" fillId="0" borderId="82" xfId="0" applyFont="1" applyBorder="1" applyAlignment="1">
      <alignment horizontal="left" wrapText="1"/>
    </xf>
    <xf numFmtId="0" fontId="10" fillId="7" borderId="80" xfId="0" applyFont="1" applyFill="1" applyBorder="1" applyAlignment="1">
      <alignment horizontal="left" wrapText="1"/>
    </xf>
    <xf numFmtId="0" fontId="10" fillId="7" borderId="82" xfId="0" applyFont="1" applyFill="1" applyBorder="1" applyAlignment="1">
      <alignment horizontal="left" wrapText="1"/>
    </xf>
    <xf numFmtId="0" fontId="10" fillId="7" borderId="80" xfId="0" applyFont="1" applyFill="1" applyBorder="1" applyAlignment="1">
      <alignment horizontal="left" vertical="center" wrapText="1"/>
    </xf>
    <xf numFmtId="0" fontId="10" fillId="7" borderId="82" xfId="0" applyFont="1" applyFill="1" applyBorder="1" applyAlignment="1">
      <alignment horizontal="left" vertical="center" wrapText="1"/>
    </xf>
    <xf numFmtId="0" fontId="7" fillId="5" borderId="0" xfId="0" applyFont="1" applyFill="1" applyAlignment="1" applyProtection="1">
      <alignment vertical="top" wrapText="1"/>
      <protection locked="0"/>
    </xf>
    <xf numFmtId="0" fontId="104" fillId="8" borderId="31" xfId="0" applyFont="1" applyFill="1" applyBorder="1" applyAlignment="1" applyProtection="1">
      <alignment vertical="top" wrapText="1"/>
      <protection locked="0"/>
    </xf>
    <xf numFmtId="0" fontId="2" fillId="0" borderId="31" xfId="0" applyFont="1" applyBorder="1" applyAlignment="1" applyProtection="1">
      <alignment wrapText="1"/>
      <protection locked="0"/>
    </xf>
    <xf numFmtId="0" fontId="2" fillId="0" borderId="30" xfId="0" applyFont="1" applyBorder="1" applyAlignment="1" applyProtection="1">
      <alignment wrapText="1"/>
      <protection locked="0"/>
    </xf>
    <xf numFmtId="0" fontId="0" fillId="0" borderId="0" xfId="0" applyAlignment="1" applyProtection="1">
      <alignment wrapText="1"/>
      <protection locked="0"/>
    </xf>
    <xf numFmtId="0" fontId="2" fillId="0" borderId="32" xfId="0" applyFont="1" applyBorder="1" applyAlignment="1" applyProtection="1">
      <alignment wrapText="1"/>
      <protection locked="0"/>
    </xf>
    <xf numFmtId="0" fontId="2" fillId="0" borderId="10" xfId="0" applyFont="1" applyBorder="1" applyAlignment="1" applyProtection="1">
      <alignment wrapText="1"/>
      <protection locked="0"/>
    </xf>
    <xf numFmtId="0" fontId="2" fillId="0" borderId="33" xfId="0" applyFont="1" applyBorder="1" applyAlignment="1" applyProtection="1">
      <alignment wrapText="1"/>
      <protection locked="0"/>
    </xf>
    <xf numFmtId="0" fontId="18" fillId="4" borderId="113" xfId="0" applyFont="1" applyFill="1" applyBorder="1" applyAlignment="1">
      <alignment vertical="top" wrapText="1"/>
    </xf>
    <xf numFmtId="10" fontId="1" fillId="16" borderId="0" xfId="0" applyNumberFormat="1" applyFont="1" applyFill="1" applyAlignment="1">
      <alignment horizontal="left" vertical="center" wrapText="1"/>
    </xf>
    <xf numFmtId="0" fontId="0" fillId="14" borderId="0" xfId="0" applyFill="1"/>
    <xf numFmtId="0" fontId="2" fillId="14" borderId="32" xfId="0" applyFont="1" applyFill="1" applyBorder="1"/>
    <xf numFmtId="0" fontId="2" fillId="14" borderId="33" xfId="0" applyFont="1" applyFill="1" applyBorder="1"/>
    <xf numFmtId="0" fontId="76" fillId="0" borderId="20" xfId="0" applyFont="1" applyBorder="1" applyAlignment="1">
      <alignment vertical="center" wrapText="1"/>
    </xf>
    <xf numFmtId="0" fontId="2" fillId="0" borderId="96" xfId="0" applyFont="1" applyBorder="1"/>
    <xf numFmtId="0" fontId="2" fillId="0" borderId="75" xfId="0" applyFont="1" applyBorder="1"/>
    <xf numFmtId="0" fontId="2" fillId="0" borderId="10" xfId="0" applyFont="1" applyBorder="1" applyAlignment="1" applyProtection="1">
      <alignment horizontal="left"/>
      <protection locked="0"/>
    </xf>
    <xf numFmtId="0" fontId="2" fillId="0" borderId="33" xfId="0" applyFont="1" applyBorder="1" applyAlignment="1" applyProtection="1">
      <alignment horizontal="left"/>
      <protection locked="0"/>
    </xf>
    <xf numFmtId="0" fontId="80" fillId="0" borderId="91" xfId="0" applyFont="1" applyBorder="1" applyAlignment="1">
      <alignment horizontal="left" vertical="top" wrapText="1"/>
    </xf>
    <xf numFmtId="0" fontId="2" fillId="0" borderId="91" xfId="0" applyFont="1" applyBorder="1" applyAlignment="1">
      <alignment vertical="top"/>
    </xf>
    <xf numFmtId="0" fontId="2" fillId="0" borderId="100" xfId="0" applyFont="1" applyBorder="1" applyAlignment="1">
      <alignment vertical="top"/>
    </xf>
    <xf numFmtId="0" fontId="0" fillId="0" borderId="0" xfId="0" applyAlignment="1">
      <alignment vertical="top"/>
    </xf>
    <xf numFmtId="0" fontId="2" fillId="0" borderId="32" xfId="0" applyFont="1" applyBorder="1" applyAlignment="1">
      <alignment vertical="top"/>
    </xf>
    <xf numFmtId="0" fontId="108" fillId="7" borderId="80" xfId="0" applyFont="1" applyFill="1" applyBorder="1" applyAlignment="1" applyProtection="1">
      <alignment horizontal="left" vertical="center" wrapText="1"/>
      <protection locked="0"/>
    </xf>
    <xf numFmtId="0" fontId="10" fillId="7" borderId="80" xfId="0" applyFont="1" applyFill="1" applyBorder="1" applyAlignment="1" applyProtection="1">
      <alignment horizontal="left" vertical="center" wrapText="1"/>
      <protection locked="0"/>
    </xf>
    <xf numFmtId="0" fontId="10" fillId="7" borderId="82" xfId="0" applyFont="1" applyFill="1" applyBorder="1" applyAlignment="1" applyProtection="1">
      <alignment horizontal="left" vertical="center" wrapText="1"/>
      <protection locked="0"/>
    </xf>
    <xf numFmtId="0" fontId="10" fillId="7" borderId="112" xfId="0" applyFont="1" applyFill="1" applyBorder="1" applyAlignment="1" applyProtection="1">
      <alignment horizontal="left" vertical="center" wrapText="1"/>
      <protection locked="0"/>
    </xf>
    <xf numFmtId="0" fontId="2" fillId="0" borderId="28" xfId="0" applyFont="1" applyBorder="1" applyAlignment="1" applyProtection="1">
      <alignment horizontal="left"/>
      <protection locked="0"/>
    </xf>
    <xf numFmtId="0" fontId="2" fillId="0" borderId="27" xfId="0" applyFont="1" applyBorder="1" applyAlignment="1" applyProtection="1">
      <alignment horizontal="left"/>
      <protection locked="0"/>
    </xf>
    <xf numFmtId="0" fontId="104" fillId="7" borderId="80" xfId="0" applyFont="1" applyFill="1" applyBorder="1" applyAlignment="1" applyProtection="1">
      <alignment horizontal="left" vertical="center" wrapText="1"/>
      <protection locked="0"/>
    </xf>
    <xf numFmtId="0" fontId="1" fillId="7" borderId="80" xfId="0" applyFont="1" applyFill="1" applyBorder="1" applyAlignment="1" applyProtection="1">
      <alignment horizontal="left" vertical="center" wrapText="1"/>
      <protection locked="0"/>
    </xf>
    <xf numFmtId="0" fontId="1" fillId="5" borderId="112" xfId="0" applyFont="1" applyFill="1" applyBorder="1" applyAlignment="1" applyProtection="1">
      <alignment horizontal="left" wrapText="1"/>
      <protection locked="0"/>
    </xf>
    <xf numFmtId="10" fontId="10" fillId="7" borderId="112" xfId="0" applyNumberFormat="1" applyFont="1" applyFill="1" applyBorder="1" applyAlignment="1" applyProtection="1">
      <alignment horizontal="left"/>
      <protection locked="0"/>
    </xf>
    <xf numFmtId="0" fontId="104" fillId="2" borderId="1" xfId="0" applyFont="1" applyFill="1" applyBorder="1" applyAlignment="1">
      <alignment horizontal="left" vertical="center" wrapText="1"/>
    </xf>
  </cellXfs>
  <cellStyles count="2">
    <cellStyle name="Normal" xfId="0" builtinId="0"/>
    <cellStyle name="Percent" xfId="1" builtinId="5"/>
  </cellStyles>
  <dxfs count="148">
    <dxf>
      <fill>
        <patternFill patternType="solid">
          <fgColor rgb="FFD9E8F2"/>
          <bgColor rgb="FFD9E8F2"/>
        </patternFill>
      </fill>
    </dxf>
    <dxf>
      <font>
        <color rgb="FF000000"/>
      </font>
      <fill>
        <patternFill patternType="solid">
          <fgColor rgb="FFD9E8F2"/>
          <bgColor rgb="FFD9E8F2"/>
        </patternFill>
      </fill>
    </dxf>
    <dxf>
      <fill>
        <patternFill patternType="solid">
          <fgColor rgb="FFD9E8F2"/>
          <bgColor rgb="FFD9E8F2"/>
        </patternFill>
      </fill>
    </dxf>
    <dxf>
      <font>
        <color rgb="FF000000"/>
      </font>
      <fill>
        <patternFill patternType="none"/>
      </fill>
    </dxf>
    <dxf>
      <font>
        <color rgb="FF000000"/>
      </font>
      <fill>
        <patternFill patternType="none"/>
      </fill>
    </dxf>
    <dxf>
      <font>
        <color rgb="FF000000"/>
      </font>
      <fill>
        <patternFill patternType="solid">
          <fgColor rgb="FFFFFFFF"/>
          <bgColor rgb="FFFFFFFF"/>
        </patternFill>
      </fill>
    </dxf>
    <dxf>
      <font>
        <color rgb="FF000000"/>
      </font>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theme="1"/>
      </font>
      <fill>
        <patternFill patternType="solid">
          <fgColor theme="0"/>
          <bgColor theme="0"/>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theme="0"/>
          <bgColor theme="0"/>
        </patternFill>
      </fill>
    </dxf>
    <dxf>
      <font>
        <color rgb="FF000000"/>
      </font>
      <fill>
        <patternFill patternType="solid">
          <fgColor theme="0"/>
          <bgColor theme="0"/>
        </patternFill>
      </fill>
    </dxf>
    <dxf>
      <fill>
        <patternFill patternType="solid">
          <fgColor rgb="FFF4C7C3"/>
          <bgColor rgb="FFF4C7C3"/>
        </patternFill>
      </fill>
    </dxf>
    <dxf>
      <fill>
        <patternFill patternType="solid">
          <fgColor rgb="FFB7E1CD"/>
          <bgColor rgb="FFB7E1CD"/>
        </patternFill>
      </fill>
    </dxf>
    <dxf>
      <fill>
        <patternFill patternType="solid">
          <fgColor rgb="FFD9E8F2"/>
          <bgColor rgb="FFD9E8F2"/>
        </patternFill>
      </fill>
    </dxf>
    <dxf>
      <fill>
        <patternFill patternType="solid">
          <fgColor rgb="FFB7E1CD"/>
          <bgColor rgb="FFB7E1CD"/>
        </patternFill>
      </fill>
    </dxf>
    <dxf>
      <font>
        <color rgb="FF000000"/>
      </font>
      <fill>
        <patternFill patternType="solid">
          <fgColor rgb="FFD9E8F2"/>
          <bgColor rgb="FFD9E8F2"/>
        </patternFill>
      </fill>
    </dxf>
    <dxf>
      <fill>
        <patternFill patternType="solid">
          <fgColor rgb="FFFFFFFF"/>
          <bgColor rgb="FFFFFFFF"/>
        </patternFill>
      </fill>
    </dxf>
    <dxf>
      <font>
        <color rgb="FF000000"/>
      </font>
      <fill>
        <patternFill patternType="solid">
          <fgColor rgb="FFF4C7C3"/>
          <bgColor rgb="FFF4C7C3"/>
        </patternFill>
      </fill>
    </dxf>
    <dxf>
      <fill>
        <patternFill patternType="solid">
          <fgColor rgb="FFB7E1CD"/>
          <bgColor rgb="FFB7E1CD"/>
        </patternFill>
      </fill>
    </dxf>
    <dxf>
      <fill>
        <patternFill patternType="solid">
          <fgColor rgb="FFD9E8F2"/>
          <bgColor rgb="FFD9E8F2"/>
        </patternFill>
      </fill>
    </dxf>
    <dxf>
      <font>
        <color rgb="FF000000"/>
      </font>
      <fill>
        <patternFill patternType="solid">
          <fgColor rgb="FFD9E8F2"/>
          <bgColor rgb="FFD9E8F2"/>
        </patternFill>
      </fill>
    </dxf>
    <dxf>
      <fill>
        <patternFill patternType="solid">
          <fgColor rgb="FFFFFFFF"/>
          <bgColor rgb="FFFFFFFF"/>
        </patternFill>
      </fill>
    </dxf>
    <dxf>
      <fill>
        <patternFill patternType="solid">
          <fgColor rgb="FFFFFFFF"/>
          <bgColor rgb="FFFFFFFF"/>
        </patternFill>
      </fill>
    </dxf>
    <dxf>
      <font>
        <color rgb="FF000000"/>
      </font>
      <fill>
        <patternFill patternType="solid">
          <fgColor rgb="FFD9E8F2"/>
          <bgColor rgb="FFD9E8F2"/>
        </patternFill>
      </fill>
    </dxf>
    <dxf>
      <font>
        <color rgb="FF000000"/>
      </font>
      <fill>
        <patternFill patternType="solid">
          <fgColor rgb="FFF4C7C3"/>
          <bgColor rgb="FFF4C7C3"/>
        </patternFill>
      </fill>
    </dxf>
    <dxf>
      <font>
        <color rgb="FF000000"/>
      </font>
      <fill>
        <patternFill patternType="solid">
          <fgColor rgb="FFB7E1CD"/>
          <bgColor rgb="FFB7E1CD"/>
        </patternFill>
      </fill>
    </dxf>
    <dxf>
      <font>
        <color rgb="FF000000"/>
      </font>
      <fill>
        <patternFill patternType="solid">
          <fgColor theme="7"/>
          <bgColor theme="7"/>
        </patternFill>
      </fill>
    </dxf>
    <dxf>
      <font>
        <color rgb="FFFFFFFF"/>
      </font>
      <fill>
        <patternFill patternType="solid">
          <fgColor rgb="FF4472C4"/>
          <bgColor rgb="FF4472C4"/>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ill>
        <patternFill patternType="solid">
          <fgColor rgb="FFB7E1CD"/>
          <bgColor rgb="FFB7E1CD"/>
        </patternFill>
      </fill>
    </dxf>
    <dxf>
      <font>
        <color rgb="FF000000"/>
      </font>
      <fill>
        <patternFill patternType="solid">
          <fgColor rgb="FFF4CCCC"/>
          <bgColor rgb="FFF4CCCC"/>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EA9999"/>
          <bgColor rgb="FFEA9999"/>
        </patternFill>
      </fill>
    </dxf>
    <dxf>
      <fill>
        <patternFill patternType="solid">
          <fgColor rgb="FFB7E1CD"/>
          <bgColor rgb="FFB7E1CD"/>
        </patternFill>
      </fill>
    </dxf>
    <dxf>
      <font>
        <color theme="0"/>
      </font>
      <fill>
        <patternFill patternType="solid">
          <fgColor rgb="FFB7B7B7"/>
          <bgColor theme="0"/>
        </patternFill>
      </fill>
    </dxf>
    <dxf>
      <fill>
        <patternFill patternType="solid">
          <fgColor rgb="FFB7E1CD"/>
          <bgColor rgb="FFB7E1CD"/>
        </patternFill>
      </fill>
    </dxf>
    <dxf>
      <fill>
        <patternFill patternType="none"/>
      </fill>
    </dxf>
    <dxf>
      <fill>
        <patternFill patternType="solid">
          <fgColor rgb="FFFFFFFF"/>
          <bgColor rgb="FFFFFFFF"/>
        </patternFill>
      </fill>
    </dxf>
    <dxf>
      <font>
        <color rgb="FF000000"/>
      </font>
      <fill>
        <patternFill patternType="solid">
          <fgColor theme="7"/>
          <bgColor theme="7"/>
        </patternFill>
      </fill>
    </dxf>
    <dxf>
      <font>
        <color rgb="FFFFFFFF"/>
      </font>
      <fill>
        <patternFill patternType="solid">
          <fgColor theme="4"/>
          <bgColor theme="4"/>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theme="1"/>
      </font>
      <fill>
        <patternFill patternType="solid">
          <fgColor rgb="FFF4CCCC"/>
          <bgColor rgb="FFF4CCCC"/>
        </patternFill>
      </fill>
    </dxf>
    <dxf>
      <font>
        <color rgb="FF000000"/>
      </font>
      <fill>
        <patternFill patternType="solid">
          <fgColor rgb="FFB7E1CD"/>
          <bgColor rgb="FFB7E1CD"/>
        </patternFill>
      </fill>
    </dxf>
    <dxf>
      <fill>
        <patternFill patternType="solid">
          <fgColor rgb="FFF4CCCC"/>
          <bgColor rgb="FFF4CCCC"/>
        </patternFill>
      </fill>
    </dxf>
    <dxf>
      <fill>
        <patternFill patternType="solid">
          <fgColor rgb="FFD9E8F2"/>
          <bgColor rgb="FFD9E8F2"/>
        </patternFill>
      </fill>
    </dxf>
    <dxf>
      <fill>
        <patternFill patternType="solid">
          <fgColor rgb="FFD9E8F2"/>
          <bgColor rgb="FFD9E8F2"/>
        </patternFill>
      </fill>
    </dxf>
    <dxf>
      <fill>
        <patternFill patternType="solid">
          <fgColor rgb="FFF4C7C3"/>
          <bgColor rgb="FFF4C7C3"/>
        </patternFill>
      </fill>
    </dxf>
    <dxf>
      <fill>
        <patternFill patternType="solid">
          <fgColor rgb="FFB7E1CD"/>
          <bgColor rgb="FFB7E1CD"/>
        </patternFill>
      </fill>
    </dxf>
    <dxf>
      <font>
        <color rgb="FFB7B7B7"/>
      </font>
      <fill>
        <patternFill patternType="solid">
          <fgColor rgb="FFB7B7B7"/>
          <bgColor rgb="FFB7B7B7"/>
        </patternFill>
      </fill>
    </dxf>
    <dxf>
      <fill>
        <patternFill patternType="solid">
          <fgColor rgb="FFB7E1CD"/>
          <bgColor rgb="FFB7E1CD"/>
        </patternFill>
      </fill>
    </dxf>
    <dxf>
      <fill>
        <patternFill patternType="solid">
          <fgColor rgb="FFFFFFFF"/>
          <bgColor rgb="FFFFFFFF"/>
        </patternFill>
      </fill>
    </dxf>
    <dxf>
      <fill>
        <patternFill patternType="none"/>
      </fill>
    </dxf>
    <dxf>
      <fill>
        <patternFill patternType="solid">
          <fgColor rgb="FFFFFFFF"/>
          <bgColor rgb="FFFFFFFF"/>
        </patternFill>
      </fill>
    </dxf>
    <dxf>
      <fill>
        <patternFill patternType="solid">
          <fgColor theme="0"/>
          <bgColor theme="0"/>
        </patternFill>
      </fill>
    </dxf>
    <dxf>
      <fill>
        <patternFill patternType="solid">
          <fgColor rgb="FFD9E8F2"/>
          <bgColor rgb="FFD9E8F2"/>
        </patternFill>
      </fill>
    </dxf>
    <dxf>
      <fill>
        <patternFill patternType="solid">
          <fgColor rgb="FFD9E8F2"/>
          <bgColor rgb="FFD9E8F2"/>
        </patternFill>
      </fill>
    </dxf>
    <dxf>
      <font>
        <color rgb="FF000000"/>
      </font>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FFFFFF"/>
          <bgColor rgb="FFFFFFFF"/>
        </patternFill>
      </fill>
    </dxf>
    <dxf>
      <fill>
        <patternFill patternType="solid">
          <fgColor rgb="FFD9E8F2"/>
          <bgColor rgb="FFD9E8F2"/>
        </patternFill>
      </fill>
    </dxf>
    <dxf>
      <fill>
        <patternFill patternType="solid">
          <fgColor rgb="FFFFFFFF"/>
          <bgColor rgb="FFFFFFFF"/>
        </patternFill>
      </fill>
    </dxf>
    <dxf>
      <fill>
        <patternFill patternType="solid">
          <fgColor rgb="FFFFFFFF"/>
          <bgColor rgb="FFFFFFFF"/>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ont>
        <color rgb="FF000000"/>
      </font>
      <fill>
        <patternFill patternType="solid">
          <fgColor rgb="FFD9E8F2"/>
          <bgColor rgb="FFD9E8F2"/>
        </patternFill>
      </fill>
    </dxf>
    <dxf>
      <fill>
        <patternFill patternType="solid">
          <fgColor rgb="FFD9E8F2"/>
          <bgColor rgb="FFD9E8F2"/>
        </patternFill>
      </fill>
    </dxf>
    <dxf>
      <fill>
        <patternFill patternType="solid">
          <fgColor rgb="FFB7E1CD"/>
          <bgColor rgb="FFB7E1CD"/>
        </patternFill>
      </fill>
    </dxf>
    <dxf>
      <font>
        <color rgb="FF3F3F3F"/>
      </font>
      <fill>
        <patternFill patternType="solid">
          <fgColor rgb="FFBFBFBF"/>
          <bgColor rgb="FFBFBFBF"/>
        </patternFill>
      </fill>
    </dxf>
    <dxf>
      <font>
        <color rgb="FF3F3F3F"/>
      </font>
      <fill>
        <patternFill patternType="solid">
          <fgColor rgb="FFD9E8F2"/>
          <bgColor rgb="FFD9E8F2"/>
        </patternFill>
      </fill>
    </dxf>
    <dxf>
      <fill>
        <patternFill patternType="solid">
          <fgColor rgb="FFD9E8F2"/>
          <bgColor rgb="FFD9E8F2"/>
        </patternFill>
      </fill>
    </dxf>
    <dxf>
      <font>
        <color theme="1"/>
      </font>
      <fill>
        <patternFill patternType="solid">
          <fgColor rgb="FFB7E1CD"/>
          <bgColor rgb="FFB7E1CD"/>
        </patternFill>
      </fill>
    </dxf>
    <dxf>
      <fill>
        <patternFill patternType="solid">
          <fgColor rgb="FFB7B7B7"/>
          <bgColor rgb="FFB7B7B7"/>
        </patternFill>
      </fill>
    </dxf>
    <dxf>
      <fill>
        <patternFill patternType="solid">
          <fgColor rgb="FFBFBFBF"/>
          <bgColor rgb="FFBFBFB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colors>
    <mruColors>
      <color rgb="FF328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361950</xdr:colOff>
      <xdr:row>14</xdr:row>
      <xdr:rowOff>57150</xdr:rowOff>
    </xdr:from>
    <xdr:ext cx="200025" cy="2762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190500</xdr:colOff>
      <xdr:row>11</xdr:row>
      <xdr:rowOff>85725</xdr:rowOff>
    </xdr:from>
    <xdr:ext cx="2676525" cy="6286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152400</xdr:colOff>
      <xdr:row>11</xdr:row>
      <xdr:rowOff>85725</xdr:rowOff>
    </xdr:from>
    <xdr:ext cx="2676525" cy="628650"/>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14</xdr:col>
      <xdr:colOff>276225</xdr:colOff>
      <xdr:row>11</xdr:row>
      <xdr:rowOff>85725</xdr:rowOff>
    </xdr:from>
    <xdr:ext cx="2676525" cy="628650"/>
    <xdr:pic>
      <xdr:nvPicPr>
        <xdr:cNvPr id="4" name="image3.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BTi-Target-Submission-Form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Company Information"/>
      <sheetName val="GHG Inventory"/>
      <sheetName val="Near-Term Targets"/>
      <sheetName val="Near-Term Target Coverage"/>
      <sheetName val="Net-Zero Targets"/>
      <sheetName val="Net-Zero Targets Coverage"/>
      <sheetName val="Progress and Reporting"/>
      <sheetName val="Data Export"/>
      <sheetName val="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leif.or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ciencebasedtargets.org/measurement-reporting-and-verification-mrv"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iencedirect.com/science/article/pii/S030142151200346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ciencebasedtargets.org/sectors/financial-institution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lab.research.google.com/github/ScienceBasedTargets/SBTi-finance-tool/blob/main/examples/Simple_portfolio_coverage.ipynb"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tabSelected="1" workbookViewId="0">
      <selection activeCell="D21" sqref="D21"/>
    </sheetView>
  </sheetViews>
  <sheetFormatPr defaultColWidth="14.453125" defaultRowHeight="15" customHeight="1"/>
  <cols>
    <col min="1" max="1" width="5.54296875" customWidth="1"/>
    <col min="2" max="21" width="10.54296875" customWidth="1"/>
    <col min="22" max="26" width="8.7265625" customWidth="1"/>
  </cols>
  <sheetData>
    <row r="1" spans="1:26" ht="14.5">
      <c r="A1" s="1418" t="s">
        <v>1017</v>
      </c>
      <c r="B1" s="767"/>
      <c r="C1" s="767"/>
      <c r="D1" s="767"/>
      <c r="E1" s="767"/>
      <c r="F1" s="767"/>
      <c r="G1" s="767"/>
      <c r="H1" s="767"/>
      <c r="I1" s="767"/>
      <c r="J1" s="767"/>
      <c r="K1" s="767"/>
      <c r="L1" s="767"/>
      <c r="M1" s="767"/>
      <c r="N1" s="127"/>
      <c r="O1" s="127"/>
      <c r="P1" s="127"/>
      <c r="Q1" s="127"/>
      <c r="R1" s="127"/>
      <c r="S1" s="127"/>
      <c r="T1" s="127"/>
      <c r="U1" s="128"/>
      <c r="V1" s="129"/>
      <c r="W1" s="130"/>
      <c r="X1" s="130"/>
      <c r="Y1" s="130"/>
      <c r="Z1" s="130"/>
    </row>
    <row r="2" spans="1:26" ht="14.5">
      <c r="A2" s="768"/>
      <c r="B2" s="769"/>
      <c r="C2" s="769"/>
      <c r="D2" s="769"/>
      <c r="E2" s="769"/>
      <c r="F2" s="769"/>
      <c r="G2" s="769"/>
      <c r="H2" s="769"/>
      <c r="I2" s="769"/>
      <c r="J2" s="769"/>
      <c r="K2" s="769"/>
      <c r="L2" s="769"/>
      <c r="M2" s="769"/>
      <c r="N2" s="131"/>
      <c r="O2" s="131"/>
      <c r="P2" s="131"/>
      <c r="Q2" s="131"/>
      <c r="R2" s="131"/>
      <c r="S2" s="131"/>
      <c r="T2" s="131"/>
      <c r="U2" s="132"/>
      <c r="V2" s="129"/>
      <c r="W2" s="130"/>
      <c r="X2" s="130"/>
      <c r="Y2" s="130"/>
      <c r="Z2" s="130"/>
    </row>
    <row r="3" spans="1:26" ht="14.5">
      <c r="A3" s="768"/>
      <c r="B3" s="769"/>
      <c r="C3" s="769"/>
      <c r="D3" s="769"/>
      <c r="E3" s="769"/>
      <c r="F3" s="769"/>
      <c r="G3" s="769"/>
      <c r="H3" s="769"/>
      <c r="I3" s="769"/>
      <c r="J3" s="769"/>
      <c r="K3" s="769"/>
      <c r="L3" s="769"/>
      <c r="M3" s="769"/>
      <c r="N3" s="131"/>
      <c r="O3" s="131"/>
      <c r="P3" s="131"/>
      <c r="Q3" s="131"/>
      <c r="R3" s="131"/>
      <c r="S3" s="131"/>
      <c r="T3" s="131"/>
      <c r="U3" s="132"/>
      <c r="V3" s="129"/>
      <c r="W3" s="130"/>
      <c r="X3" s="130"/>
      <c r="Y3" s="130"/>
      <c r="Z3" s="130"/>
    </row>
    <row r="4" spans="1:26" ht="14.5">
      <c r="A4" s="768"/>
      <c r="B4" s="769"/>
      <c r="C4" s="769"/>
      <c r="D4" s="769"/>
      <c r="E4" s="769"/>
      <c r="F4" s="769"/>
      <c r="G4" s="769"/>
      <c r="H4" s="769"/>
      <c r="I4" s="769"/>
      <c r="J4" s="769"/>
      <c r="K4" s="769"/>
      <c r="L4" s="769"/>
      <c r="M4" s="769"/>
      <c r="N4" s="131"/>
      <c r="O4" s="131"/>
      <c r="P4" s="131"/>
      <c r="Q4" s="131"/>
      <c r="R4" s="131"/>
      <c r="S4" s="131"/>
      <c r="T4" s="131"/>
      <c r="U4" s="132"/>
      <c r="V4" s="129"/>
      <c r="W4" s="130"/>
      <c r="X4" s="130"/>
      <c r="Y4" s="130"/>
      <c r="Z4" s="130"/>
    </row>
    <row r="5" spans="1:26" ht="14.5">
      <c r="A5" s="768"/>
      <c r="B5" s="769"/>
      <c r="C5" s="769"/>
      <c r="D5" s="769"/>
      <c r="E5" s="769"/>
      <c r="F5" s="769"/>
      <c r="G5" s="769"/>
      <c r="H5" s="769"/>
      <c r="I5" s="769"/>
      <c r="J5" s="769"/>
      <c r="K5" s="769"/>
      <c r="L5" s="769"/>
      <c r="M5" s="769"/>
      <c r="N5" s="131"/>
      <c r="O5" s="131"/>
      <c r="P5" s="131"/>
      <c r="Q5" s="131"/>
      <c r="R5" s="131"/>
      <c r="S5" s="131"/>
      <c r="T5" s="131"/>
      <c r="U5" s="132"/>
      <c r="V5" s="129"/>
      <c r="W5" s="130"/>
      <c r="X5" s="130"/>
      <c r="Y5" s="130"/>
      <c r="Z5" s="130"/>
    </row>
    <row r="6" spans="1:26" ht="14.5">
      <c r="A6" s="768"/>
      <c r="B6" s="769"/>
      <c r="C6" s="769"/>
      <c r="D6" s="769"/>
      <c r="E6" s="769"/>
      <c r="F6" s="769"/>
      <c r="G6" s="769"/>
      <c r="H6" s="769"/>
      <c r="I6" s="769"/>
      <c r="J6" s="769"/>
      <c r="K6" s="769"/>
      <c r="L6" s="769"/>
      <c r="M6" s="769"/>
      <c r="N6" s="131"/>
      <c r="O6" s="131"/>
      <c r="P6" s="131"/>
      <c r="Q6" s="131"/>
      <c r="R6" s="131"/>
      <c r="S6" s="131"/>
      <c r="T6" s="131"/>
      <c r="U6" s="132"/>
      <c r="V6" s="129"/>
      <c r="W6" s="130"/>
      <c r="X6" s="130"/>
      <c r="Y6" s="130"/>
      <c r="Z6" s="130"/>
    </row>
    <row r="7" spans="1:26" ht="14.5">
      <c r="A7" s="768"/>
      <c r="B7" s="769"/>
      <c r="C7" s="769"/>
      <c r="D7" s="769"/>
      <c r="E7" s="769"/>
      <c r="F7" s="769"/>
      <c r="G7" s="769"/>
      <c r="H7" s="769"/>
      <c r="I7" s="769"/>
      <c r="J7" s="769"/>
      <c r="K7" s="769"/>
      <c r="L7" s="769"/>
      <c r="M7" s="769"/>
      <c r="N7" s="131"/>
      <c r="O7" s="131"/>
      <c r="P7" s="131"/>
      <c r="Q7" s="131"/>
      <c r="R7" s="131"/>
      <c r="S7" s="131"/>
      <c r="T7" s="131"/>
      <c r="U7" s="132"/>
      <c r="V7" s="129"/>
      <c r="W7" s="130"/>
      <c r="X7" s="130"/>
      <c r="Y7" s="130"/>
      <c r="Z7" s="130"/>
    </row>
    <row r="8" spans="1:26" ht="14.5">
      <c r="A8" s="768"/>
      <c r="B8" s="769"/>
      <c r="C8" s="769"/>
      <c r="D8" s="769"/>
      <c r="E8" s="769"/>
      <c r="F8" s="769"/>
      <c r="G8" s="769"/>
      <c r="H8" s="769"/>
      <c r="I8" s="769"/>
      <c r="J8" s="769"/>
      <c r="K8" s="769"/>
      <c r="L8" s="769"/>
      <c r="M8" s="769"/>
      <c r="N8" s="131"/>
      <c r="O8" s="131"/>
      <c r="P8" s="131"/>
      <c r="Q8" s="131"/>
      <c r="R8" s="131"/>
      <c r="S8" s="131"/>
      <c r="T8" s="131"/>
      <c r="U8" s="132"/>
      <c r="V8" s="129"/>
      <c r="W8" s="130"/>
      <c r="X8" s="130"/>
      <c r="Y8" s="130"/>
      <c r="Z8" s="130"/>
    </row>
    <row r="9" spans="1:26" ht="14.5">
      <c r="A9" s="768"/>
      <c r="B9" s="769"/>
      <c r="C9" s="769"/>
      <c r="D9" s="769"/>
      <c r="E9" s="769"/>
      <c r="F9" s="769"/>
      <c r="G9" s="769"/>
      <c r="H9" s="769"/>
      <c r="I9" s="769"/>
      <c r="J9" s="769"/>
      <c r="K9" s="769"/>
      <c r="L9" s="769"/>
      <c r="M9" s="769"/>
      <c r="N9" s="131"/>
      <c r="O9" s="131"/>
      <c r="P9" s="131"/>
      <c r="Q9" s="131"/>
      <c r="R9" s="131"/>
      <c r="S9" s="131"/>
      <c r="T9" s="131"/>
      <c r="U9" s="132"/>
      <c r="V9" s="129"/>
      <c r="W9" s="130"/>
      <c r="X9" s="130"/>
      <c r="Y9" s="130"/>
      <c r="Z9" s="130"/>
    </row>
    <row r="10" spans="1:26" ht="14.5">
      <c r="A10" s="768"/>
      <c r="B10" s="769"/>
      <c r="C10" s="769"/>
      <c r="D10" s="769"/>
      <c r="E10" s="769"/>
      <c r="F10" s="769"/>
      <c r="G10" s="769"/>
      <c r="H10" s="769"/>
      <c r="I10" s="769"/>
      <c r="J10" s="769"/>
      <c r="K10" s="769"/>
      <c r="L10" s="769"/>
      <c r="M10" s="769"/>
      <c r="N10" s="131"/>
      <c r="O10" s="131"/>
      <c r="P10" s="131"/>
      <c r="Q10" s="131"/>
      <c r="R10" s="131"/>
      <c r="S10" s="131"/>
      <c r="T10" s="131"/>
      <c r="U10" s="132"/>
      <c r="V10" s="129"/>
      <c r="W10" s="1"/>
      <c r="X10" s="130"/>
      <c r="Y10" s="130"/>
      <c r="Z10" s="130"/>
    </row>
    <row r="11" spans="1:26" ht="14.5">
      <c r="A11" s="768"/>
      <c r="B11" s="769"/>
      <c r="C11" s="769"/>
      <c r="D11" s="769"/>
      <c r="E11" s="769"/>
      <c r="F11" s="769"/>
      <c r="G11" s="769"/>
      <c r="H11" s="769"/>
      <c r="I11" s="769"/>
      <c r="J11" s="769"/>
      <c r="K11" s="769"/>
      <c r="L11" s="769"/>
      <c r="M11" s="769"/>
      <c r="N11" s="131"/>
      <c r="O11" s="131"/>
      <c r="P11" s="131"/>
      <c r="Q11" s="131"/>
      <c r="R11" s="131"/>
      <c r="S11" s="131"/>
      <c r="T11" s="131"/>
      <c r="U11" s="132"/>
      <c r="V11" s="129"/>
      <c r="W11" s="1"/>
      <c r="X11" s="130"/>
      <c r="Y11" s="130"/>
      <c r="Z11" s="130"/>
    </row>
    <row r="12" spans="1:26" ht="14.5">
      <c r="A12" s="768"/>
      <c r="B12" s="769"/>
      <c r="C12" s="769"/>
      <c r="D12" s="769"/>
      <c r="E12" s="769"/>
      <c r="F12" s="769"/>
      <c r="G12" s="769"/>
      <c r="H12" s="769"/>
      <c r="I12" s="769"/>
      <c r="J12" s="769"/>
      <c r="K12" s="769"/>
      <c r="L12" s="769"/>
      <c r="M12" s="769"/>
      <c r="N12" s="131"/>
      <c r="O12" s="131"/>
      <c r="P12" s="131"/>
      <c r="Q12" s="131"/>
      <c r="R12" s="131"/>
      <c r="S12" s="131"/>
      <c r="T12" s="131"/>
      <c r="U12" s="132"/>
      <c r="V12" s="129"/>
      <c r="W12" s="1"/>
      <c r="X12" s="130"/>
      <c r="Y12" s="130"/>
      <c r="Z12" s="130"/>
    </row>
    <row r="13" spans="1:26" ht="14.5">
      <c r="A13" s="768"/>
      <c r="B13" s="769"/>
      <c r="C13" s="769"/>
      <c r="D13" s="769"/>
      <c r="E13" s="769"/>
      <c r="F13" s="769"/>
      <c r="G13" s="769"/>
      <c r="H13" s="769"/>
      <c r="I13" s="769"/>
      <c r="J13" s="769"/>
      <c r="K13" s="769"/>
      <c r="L13" s="769"/>
      <c r="M13" s="769"/>
      <c r="N13" s="131"/>
      <c r="O13" s="131"/>
      <c r="P13" s="131"/>
      <c r="Q13" s="131"/>
      <c r="R13" s="131"/>
      <c r="S13" s="131"/>
      <c r="T13" s="131"/>
      <c r="U13" s="132"/>
      <c r="V13" s="129"/>
      <c r="W13" s="1"/>
      <c r="X13" s="130"/>
      <c r="Y13" s="130"/>
      <c r="Z13" s="130"/>
    </row>
    <row r="14" spans="1:26" ht="14.5">
      <c r="A14" s="768"/>
      <c r="B14" s="769"/>
      <c r="C14" s="769"/>
      <c r="D14" s="769"/>
      <c r="E14" s="769"/>
      <c r="F14" s="769"/>
      <c r="G14" s="769"/>
      <c r="H14" s="769"/>
      <c r="I14" s="769"/>
      <c r="J14" s="769"/>
      <c r="K14" s="769"/>
      <c r="L14" s="769"/>
      <c r="M14" s="769"/>
      <c r="N14" s="131"/>
      <c r="O14" s="131"/>
      <c r="P14" s="131"/>
      <c r="Q14" s="131"/>
      <c r="R14" s="131"/>
      <c r="S14" s="131"/>
      <c r="T14" s="131"/>
      <c r="U14" s="132"/>
      <c r="V14" s="129"/>
      <c r="W14" s="1"/>
      <c r="X14" s="130"/>
      <c r="Y14" s="130"/>
      <c r="Z14" s="130"/>
    </row>
    <row r="15" spans="1:26" ht="22.5" customHeight="1">
      <c r="A15" s="768"/>
      <c r="B15" s="769"/>
      <c r="C15" s="769"/>
      <c r="D15" s="769"/>
      <c r="E15" s="769"/>
      <c r="F15" s="769"/>
      <c r="G15" s="769"/>
      <c r="H15" s="769"/>
      <c r="I15" s="769"/>
      <c r="J15" s="769"/>
      <c r="K15" s="769"/>
      <c r="L15" s="769"/>
      <c r="M15" s="769"/>
      <c r="N15" s="131"/>
      <c r="O15" s="131"/>
      <c r="P15" s="131"/>
      <c r="Q15" s="131"/>
      <c r="R15" s="131"/>
      <c r="S15" s="131"/>
      <c r="T15" s="131"/>
      <c r="U15" s="132"/>
      <c r="V15" s="129"/>
      <c r="W15" s="133"/>
      <c r="X15" s="134"/>
      <c r="Y15" s="134"/>
      <c r="Z15" s="134"/>
    </row>
    <row r="16" spans="1:26" ht="67.5" customHeight="1">
      <c r="A16" s="768"/>
      <c r="B16" s="769"/>
      <c r="C16" s="769"/>
      <c r="D16" s="769"/>
      <c r="E16" s="769"/>
      <c r="F16" s="769"/>
      <c r="G16" s="769"/>
      <c r="H16" s="769"/>
      <c r="I16" s="769"/>
      <c r="J16" s="769"/>
      <c r="K16" s="769"/>
      <c r="L16" s="769"/>
      <c r="M16" s="769"/>
      <c r="N16" s="131"/>
      <c r="O16" s="131"/>
      <c r="P16" s="131"/>
      <c r="Q16" s="131"/>
      <c r="R16" s="131"/>
      <c r="S16" s="131"/>
      <c r="T16" s="131"/>
      <c r="U16" s="132"/>
      <c r="V16" s="129"/>
      <c r="W16" s="1"/>
      <c r="X16" s="130"/>
      <c r="Y16" s="130"/>
      <c r="Z16" s="130"/>
    </row>
    <row r="17" spans="1:26" ht="15.75" customHeight="1">
      <c r="A17" s="768"/>
      <c r="B17" s="769"/>
      <c r="C17" s="769"/>
      <c r="D17" s="769"/>
      <c r="E17" s="769"/>
      <c r="F17" s="769"/>
      <c r="G17" s="769"/>
      <c r="H17" s="769"/>
      <c r="I17" s="769"/>
      <c r="J17" s="769"/>
      <c r="K17" s="769"/>
      <c r="L17" s="769"/>
      <c r="M17" s="769"/>
      <c r="N17" s="131"/>
      <c r="O17" s="131"/>
      <c r="P17" s="131"/>
      <c r="Q17" s="131"/>
      <c r="R17" s="131"/>
      <c r="S17" s="131"/>
      <c r="T17" s="131"/>
      <c r="U17" s="132"/>
      <c r="V17" s="129"/>
      <c r="W17" s="133"/>
      <c r="X17" s="134"/>
      <c r="Y17" s="134"/>
      <c r="Z17" s="134"/>
    </row>
    <row r="18" spans="1:26" ht="85.5" customHeight="1">
      <c r="A18" s="768"/>
      <c r="B18" s="769"/>
      <c r="C18" s="769"/>
      <c r="D18" s="769"/>
      <c r="E18" s="769"/>
      <c r="F18" s="769"/>
      <c r="G18" s="769"/>
      <c r="H18" s="769"/>
      <c r="I18" s="769"/>
      <c r="J18" s="769"/>
      <c r="K18" s="769"/>
      <c r="L18" s="769"/>
      <c r="M18" s="769"/>
      <c r="N18" s="131"/>
      <c r="O18" s="131"/>
      <c r="P18" s="131"/>
      <c r="Q18" s="131"/>
      <c r="R18" s="131"/>
      <c r="S18" s="131"/>
      <c r="T18" s="131"/>
      <c r="U18" s="132"/>
      <c r="V18" s="129"/>
      <c r="W18" s="1"/>
      <c r="X18" s="130"/>
      <c r="Y18" s="130"/>
      <c r="Z18" s="130"/>
    </row>
    <row r="19" spans="1:26" ht="15.75" customHeight="1">
      <c r="A19" s="135"/>
      <c r="B19" s="131"/>
      <c r="C19" s="131"/>
      <c r="D19" s="131"/>
      <c r="E19" s="131"/>
      <c r="F19" s="131"/>
      <c r="G19" s="131"/>
      <c r="H19" s="131"/>
      <c r="I19" s="131"/>
      <c r="J19" s="131"/>
      <c r="K19" s="131"/>
      <c r="L19" s="131"/>
      <c r="M19" s="131"/>
      <c r="N19" s="131"/>
      <c r="O19" s="131"/>
      <c r="P19" s="131"/>
      <c r="Q19" s="131"/>
      <c r="R19" s="131"/>
      <c r="S19" s="131"/>
      <c r="T19" s="131"/>
      <c r="U19" s="132"/>
      <c r="V19" s="129"/>
      <c r="W19" s="1"/>
      <c r="X19" s="130"/>
      <c r="Y19" s="130"/>
      <c r="Z19" s="130"/>
    </row>
    <row r="20" spans="1:26" ht="15.75" customHeight="1">
      <c r="A20" s="135"/>
      <c r="B20" s="131"/>
      <c r="C20" s="131"/>
      <c r="D20" s="131"/>
      <c r="E20" s="131"/>
      <c r="F20" s="131"/>
      <c r="G20" s="131"/>
      <c r="H20" s="131"/>
      <c r="I20" s="131"/>
      <c r="J20" s="131"/>
      <c r="K20" s="131"/>
      <c r="L20" s="131"/>
      <c r="M20" s="131"/>
      <c r="N20" s="131"/>
      <c r="O20" s="131"/>
      <c r="P20" s="131"/>
      <c r="Q20" s="131"/>
      <c r="R20" s="131"/>
      <c r="S20" s="131"/>
      <c r="T20" s="131"/>
      <c r="U20" s="132"/>
      <c r="V20" s="129"/>
      <c r="W20" s="133"/>
      <c r="X20" s="134"/>
      <c r="Y20" s="134"/>
      <c r="Z20" s="134"/>
    </row>
    <row r="21" spans="1:26" ht="33.75" customHeight="1">
      <c r="A21" s="135"/>
      <c r="B21" s="131"/>
      <c r="C21" s="131"/>
      <c r="D21" s="131"/>
      <c r="E21" s="131"/>
      <c r="F21" s="131"/>
      <c r="G21" s="131"/>
      <c r="H21" s="131"/>
      <c r="I21" s="131"/>
      <c r="J21" s="131"/>
      <c r="K21" s="131"/>
      <c r="L21" s="131"/>
      <c r="M21" s="131"/>
      <c r="N21" s="131"/>
      <c r="O21" s="131"/>
      <c r="P21" s="131"/>
      <c r="Q21" s="131"/>
      <c r="R21" s="131"/>
      <c r="S21" s="131"/>
      <c r="T21" s="131"/>
      <c r="U21" s="132"/>
      <c r="V21" s="129"/>
      <c r="W21" s="1"/>
      <c r="X21" s="130"/>
      <c r="Y21" s="130"/>
      <c r="Z21" s="130"/>
    </row>
    <row r="22" spans="1:26" ht="15.75" customHeight="1">
      <c r="A22" s="135"/>
      <c r="B22" s="131"/>
      <c r="C22" s="131"/>
      <c r="D22" s="131"/>
      <c r="E22" s="131"/>
      <c r="F22" s="131"/>
      <c r="G22" s="131"/>
      <c r="H22" s="131"/>
      <c r="I22" s="131"/>
      <c r="J22" s="131"/>
      <c r="K22" s="131"/>
      <c r="L22" s="131"/>
      <c r="M22" s="131"/>
      <c r="N22" s="131"/>
      <c r="O22" s="131"/>
      <c r="P22" s="131"/>
      <c r="Q22" s="131"/>
      <c r="R22" s="131"/>
      <c r="S22" s="131"/>
      <c r="T22" s="131"/>
      <c r="U22" s="132"/>
      <c r="V22" s="129"/>
      <c r="W22" s="1"/>
      <c r="X22" s="130"/>
      <c r="Y22" s="130"/>
      <c r="Z22" s="130"/>
    </row>
    <row r="23" spans="1:26" ht="15.75" customHeight="1">
      <c r="A23" s="135"/>
      <c r="B23" s="131"/>
      <c r="C23" s="131"/>
      <c r="D23" s="131"/>
      <c r="E23" s="131"/>
      <c r="F23" s="131"/>
      <c r="G23" s="131"/>
      <c r="H23" s="131"/>
      <c r="I23" s="131"/>
      <c r="J23" s="131"/>
      <c r="K23" s="131"/>
      <c r="L23" s="131"/>
      <c r="M23" s="131"/>
      <c r="N23" s="131"/>
      <c r="O23" s="131"/>
      <c r="P23" s="131"/>
      <c r="Q23" s="131"/>
      <c r="R23" s="131"/>
      <c r="S23" s="131"/>
      <c r="T23" s="131"/>
      <c r="U23" s="132"/>
      <c r="V23" s="129"/>
      <c r="W23" s="1"/>
      <c r="X23" s="130"/>
      <c r="Y23" s="130"/>
      <c r="Z23" s="130"/>
    </row>
    <row r="24" spans="1:26" ht="42.75" customHeight="1">
      <c r="A24" s="135"/>
      <c r="B24" s="131"/>
      <c r="C24" s="131"/>
      <c r="D24" s="131"/>
      <c r="E24" s="131"/>
      <c r="F24" s="131"/>
      <c r="G24" s="131"/>
      <c r="H24" s="131"/>
      <c r="I24" s="131"/>
      <c r="J24" s="131"/>
      <c r="K24" s="131"/>
      <c r="L24" s="131"/>
      <c r="M24" s="131"/>
      <c r="N24" s="131"/>
      <c r="O24" s="131"/>
      <c r="P24" s="131"/>
      <c r="Q24" s="131"/>
      <c r="R24" s="131"/>
      <c r="S24" s="131"/>
      <c r="T24" s="131"/>
      <c r="U24" s="132"/>
      <c r="V24" s="129"/>
      <c r="W24" s="1"/>
      <c r="X24" s="130"/>
      <c r="Y24" s="130"/>
      <c r="Z24" s="130"/>
    </row>
    <row r="25" spans="1:26" ht="15.75" customHeight="1">
      <c r="A25" s="135"/>
      <c r="B25" s="131"/>
      <c r="C25" s="131"/>
      <c r="D25" s="131"/>
      <c r="E25" s="131"/>
      <c r="F25" s="131"/>
      <c r="G25" s="131"/>
      <c r="H25" s="131"/>
      <c r="I25" s="131"/>
      <c r="J25" s="131"/>
      <c r="K25" s="131"/>
      <c r="L25" s="131"/>
      <c r="M25" s="131"/>
      <c r="N25" s="131"/>
      <c r="O25" s="131"/>
      <c r="P25" s="131"/>
      <c r="Q25" s="131"/>
      <c r="R25" s="131"/>
      <c r="S25" s="131"/>
      <c r="T25" s="131"/>
      <c r="U25" s="132"/>
      <c r="V25" s="129"/>
      <c r="W25" s="1"/>
      <c r="X25" s="130"/>
      <c r="Y25" s="130"/>
      <c r="Z25" s="130"/>
    </row>
    <row r="26" spans="1:26" ht="15.75" customHeight="1">
      <c r="A26" s="135"/>
      <c r="B26" s="131"/>
      <c r="C26" s="131"/>
      <c r="D26" s="131"/>
      <c r="E26" s="131"/>
      <c r="F26" s="131"/>
      <c r="G26" s="131"/>
      <c r="H26" s="131"/>
      <c r="I26" s="131"/>
      <c r="J26" s="131"/>
      <c r="K26" s="131"/>
      <c r="L26" s="131"/>
      <c r="M26" s="131"/>
      <c r="N26" s="131"/>
      <c r="O26" s="131"/>
      <c r="P26" s="131"/>
      <c r="Q26" s="131"/>
      <c r="R26" s="131"/>
      <c r="S26" s="131"/>
      <c r="T26" s="131"/>
      <c r="U26" s="132"/>
      <c r="V26" s="129"/>
      <c r="W26" s="1"/>
      <c r="X26" s="130"/>
      <c r="Y26" s="130"/>
      <c r="Z26" s="130"/>
    </row>
    <row r="27" spans="1:26" ht="15.75" customHeight="1">
      <c r="A27" s="135"/>
      <c r="B27" s="131"/>
      <c r="C27" s="131"/>
      <c r="D27" s="131"/>
      <c r="E27" s="131"/>
      <c r="F27" s="131"/>
      <c r="G27" s="131"/>
      <c r="H27" s="131"/>
      <c r="I27" s="131"/>
      <c r="J27" s="131"/>
      <c r="K27" s="131"/>
      <c r="L27" s="131"/>
      <c r="M27" s="131"/>
      <c r="N27" s="131"/>
      <c r="O27" s="131"/>
      <c r="P27" s="131"/>
      <c r="Q27" s="131"/>
      <c r="R27" s="131"/>
      <c r="S27" s="131"/>
      <c r="T27" s="131"/>
      <c r="U27" s="132"/>
      <c r="V27" s="129"/>
      <c r="W27" s="1"/>
      <c r="X27" s="130"/>
      <c r="Y27" s="130"/>
      <c r="Z27" s="130"/>
    </row>
    <row r="28" spans="1:26" ht="15.75" customHeight="1">
      <c r="A28" s="135"/>
      <c r="B28" s="131"/>
      <c r="C28" s="131"/>
      <c r="D28" s="131"/>
      <c r="E28" s="131"/>
      <c r="F28" s="131"/>
      <c r="G28" s="131"/>
      <c r="H28" s="131"/>
      <c r="I28" s="131"/>
      <c r="J28" s="131"/>
      <c r="K28" s="131"/>
      <c r="L28" s="131"/>
      <c r="M28" s="131"/>
      <c r="N28" s="131"/>
      <c r="O28" s="131"/>
      <c r="P28" s="131"/>
      <c r="Q28" s="131"/>
      <c r="R28" s="131"/>
      <c r="S28" s="131"/>
      <c r="T28" s="131"/>
      <c r="U28" s="132"/>
      <c r="V28" s="129"/>
      <c r="W28" s="1"/>
      <c r="X28" s="130"/>
      <c r="Y28" s="130"/>
      <c r="Z28" s="130"/>
    </row>
    <row r="29" spans="1:26" ht="15.75" customHeight="1">
      <c r="A29" s="135"/>
      <c r="B29" s="131"/>
      <c r="C29" s="131"/>
      <c r="D29" s="131"/>
      <c r="E29" s="131"/>
      <c r="F29" s="131"/>
      <c r="G29" s="131"/>
      <c r="H29" s="131"/>
      <c r="I29" s="131"/>
      <c r="J29" s="131"/>
      <c r="K29" s="131"/>
      <c r="L29" s="131"/>
      <c r="M29" s="131"/>
      <c r="N29" s="131"/>
      <c r="O29" s="131"/>
      <c r="P29" s="131"/>
      <c r="Q29" s="131"/>
      <c r="R29" s="131"/>
      <c r="S29" s="131"/>
      <c r="T29" s="131"/>
      <c r="U29" s="132"/>
      <c r="V29" s="129"/>
      <c r="W29" s="133"/>
      <c r="X29" s="134"/>
      <c r="Y29" s="134"/>
      <c r="Z29" s="134"/>
    </row>
    <row r="30" spans="1:26" ht="15.75" customHeight="1">
      <c r="A30" s="135"/>
      <c r="B30" s="131"/>
      <c r="C30" s="131"/>
      <c r="D30" s="131"/>
      <c r="E30" s="131"/>
      <c r="F30" s="131"/>
      <c r="G30" s="131"/>
      <c r="H30" s="131"/>
      <c r="I30" s="131"/>
      <c r="J30" s="131"/>
      <c r="K30" s="131"/>
      <c r="L30" s="131"/>
      <c r="M30" s="131"/>
      <c r="N30" s="131"/>
      <c r="O30" s="131"/>
      <c r="P30" s="131"/>
      <c r="Q30" s="131"/>
      <c r="R30" s="131"/>
      <c r="S30" s="131"/>
      <c r="T30" s="131"/>
      <c r="U30" s="132"/>
      <c r="V30" s="129"/>
      <c r="W30" s="1"/>
      <c r="X30" s="130"/>
      <c r="Y30" s="130"/>
      <c r="Z30" s="130"/>
    </row>
    <row r="31" spans="1:26" ht="15.75" customHeight="1">
      <c r="A31" s="135"/>
      <c r="B31" s="131"/>
      <c r="C31" s="131"/>
      <c r="D31" s="131"/>
      <c r="E31" s="131"/>
      <c r="F31" s="131"/>
      <c r="G31" s="131"/>
      <c r="H31" s="131"/>
      <c r="I31" s="131"/>
      <c r="J31" s="131"/>
      <c r="K31" s="131"/>
      <c r="L31" s="131"/>
      <c r="M31" s="131"/>
      <c r="N31" s="131"/>
      <c r="O31" s="131"/>
      <c r="P31" s="131"/>
      <c r="Q31" s="131"/>
      <c r="R31" s="131"/>
      <c r="S31" s="131"/>
      <c r="T31" s="131"/>
      <c r="U31" s="132"/>
      <c r="V31" s="129"/>
      <c r="W31" s="1"/>
      <c r="X31" s="130"/>
      <c r="Y31" s="130"/>
      <c r="Z31" s="130"/>
    </row>
    <row r="32" spans="1:26" ht="29.25" customHeight="1">
      <c r="A32" s="135"/>
      <c r="B32" s="131"/>
      <c r="C32" s="131"/>
      <c r="D32" s="131"/>
      <c r="E32" s="131"/>
      <c r="F32" s="131"/>
      <c r="G32" s="131"/>
      <c r="H32" s="131"/>
      <c r="I32" s="131"/>
      <c r="J32" s="131"/>
      <c r="K32" s="131"/>
      <c r="L32" s="131"/>
      <c r="M32" s="131"/>
      <c r="N32" s="131"/>
      <c r="O32" s="131"/>
      <c r="P32" s="131"/>
      <c r="Q32" s="131"/>
      <c r="R32" s="131"/>
      <c r="S32" s="131"/>
      <c r="T32" s="131"/>
      <c r="U32" s="132"/>
      <c r="V32" s="129"/>
      <c r="W32" s="1"/>
      <c r="X32" s="130"/>
      <c r="Y32" s="130"/>
      <c r="Z32" s="130"/>
    </row>
    <row r="33" spans="1:26" ht="15.75" customHeight="1">
      <c r="A33" s="135"/>
      <c r="B33" s="131"/>
      <c r="C33" s="131"/>
      <c r="D33" s="131"/>
      <c r="E33" s="131"/>
      <c r="F33" s="131"/>
      <c r="G33" s="131"/>
      <c r="H33" s="131"/>
      <c r="I33" s="131"/>
      <c r="J33" s="131"/>
      <c r="K33" s="131"/>
      <c r="L33" s="131"/>
      <c r="M33" s="131"/>
      <c r="N33" s="131"/>
      <c r="O33" s="131"/>
      <c r="P33" s="131"/>
      <c r="Q33" s="131"/>
      <c r="R33" s="131"/>
      <c r="S33" s="131"/>
      <c r="T33" s="131"/>
      <c r="U33" s="132"/>
      <c r="V33" s="129"/>
      <c r="W33" s="1"/>
      <c r="X33" s="130"/>
      <c r="Y33" s="130"/>
      <c r="Z33" s="130"/>
    </row>
    <row r="34" spans="1:26" ht="15.75" customHeight="1">
      <c r="A34" s="135"/>
      <c r="B34" s="131"/>
      <c r="C34" s="131"/>
      <c r="D34" s="131"/>
      <c r="E34" s="131"/>
      <c r="F34" s="131"/>
      <c r="G34" s="131"/>
      <c r="H34" s="131"/>
      <c r="I34" s="131"/>
      <c r="J34" s="131"/>
      <c r="K34" s="131"/>
      <c r="L34" s="131"/>
      <c r="M34" s="131"/>
      <c r="N34" s="131"/>
      <c r="O34" s="131"/>
      <c r="P34" s="131"/>
      <c r="Q34" s="131"/>
      <c r="R34" s="131"/>
      <c r="S34" s="131"/>
      <c r="T34" s="131"/>
      <c r="U34" s="132"/>
      <c r="V34" s="129"/>
      <c r="W34" s="1"/>
      <c r="X34" s="130"/>
      <c r="Y34" s="130"/>
      <c r="Z34" s="130"/>
    </row>
    <row r="35" spans="1:26" ht="15.75" customHeight="1">
      <c r="A35" s="135"/>
      <c r="B35" s="131"/>
      <c r="C35" s="131"/>
      <c r="D35" s="131"/>
      <c r="E35" s="131"/>
      <c r="F35" s="131"/>
      <c r="G35" s="131"/>
      <c r="H35" s="131"/>
      <c r="I35" s="131"/>
      <c r="J35" s="131"/>
      <c r="K35" s="131"/>
      <c r="L35" s="131"/>
      <c r="M35" s="131"/>
      <c r="N35" s="131"/>
      <c r="O35" s="131"/>
      <c r="P35" s="131"/>
      <c r="Q35" s="131"/>
      <c r="R35" s="131"/>
      <c r="S35" s="131"/>
      <c r="T35" s="131"/>
      <c r="U35" s="132"/>
      <c r="V35" s="129"/>
      <c r="W35" s="1"/>
      <c r="X35" s="130"/>
      <c r="Y35" s="130"/>
      <c r="Z35" s="130"/>
    </row>
    <row r="36" spans="1:26" ht="15.75" customHeight="1">
      <c r="A36" s="135"/>
      <c r="B36" s="131"/>
      <c r="C36" s="131"/>
      <c r="D36" s="131"/>
      <c r="E36" s="131"/>
      <c r="F36" s="131"/>
      <c r="G36" s="131"/>
      <c r="H36" s="131"/>
      <c r="I36" s="131"/>
      <c r="J36" s="131"/>
      <c r="K36" s="131"/>
      <c r="L36" s="131"/>
      <c r="M36" s="131"/>
      <c r="N36" s="131"/>
      <c r="O36" s="131"/>
      <c r="P36" s="131"/>
      <c r="Q36" s="131"/>
      <c r="R36" s="131"/>
      <c r="S36" s="131"/>
      <c r="T36" s="131"/>
      <c r="U36" s="132"/>
      <c r="V36" s="129"/>
      <c r="W36" s="1"/>
      <c r="X36" s="130"/>
      <c r="Y36" s="130"/>
      <c r="Z36" s="130"/>
    </row>
    <row r="37" spans="1:26" ht="15.75" customHeight="1">
      <c r="A37" s="135"/>
      <c r="B37" s="131"/>
      <c r="C37" s="131"/>
      <c r="D37" s="131"/>
      <c r="E37" s="131"/>
      <c r="F37" s="131"/>
      <c r="G37" s="131"/>
      <c r="H37" s="131"/>
      <c r="I37" s="131"/>
      <c r="J37" s="131"/>
      <c r="K37" s="131"/>
      <c r="L37" s="131"/>
      <c r="M37" s="131"/>
      <c r="N37" s="131"/>
      <c r="O37" s="131"/>
      <c r="P37" s="131"/>
      <c r="Q37" s="131"/>
      <c r="R37" s="131"/>
      <c r="S37" s="131"/>
      <c r="T37" s="131"/>
      <c r="U37" s="132"/>
      <c r="V37" s="129"/>
      <c r="W37" s="1"/>
      <c r="X37" s="130"/>
      <c r="Y37" s="130"/>
      <c r="Z37" s="130"/>
    </row>
    <row r="38" spans="1:26" ht="15.75" customHeight="1">
      <c r="A38" s="135"/>
      <c r="B38" s="131"/>
      <c r="C38" s="131"/>
      <c r="D38" s="131"/>
      <c r="E38" s="131"/>
      <c r="F38" s="131"/>
      <c r="G38" s="131"/>
      <c r="H38" s="131"/>
      <c r="I38" s="131"/>
      <c r="J38" s="131"/>
      <c r="K38" s="131"/>
      <c r="L38" s="131"/>
      <c r="M38" s="131"/>
      <c r="N38" s="131"/>
      <c r="O38" s="131"/>
      <c r="P38" s="131"/>
      <c r="Q38" s="131"/>
      <c r="R38" s="131"/>
      <c r="S38" s="131"/>
      <c r="T38" s="131"/>
      <c r="U38" s="132"/>
      <c r="V38" s="129"/>
      <c r="W38" s="1"/>
      <c r="X38" s="130"/>
      <c r="Y38" s="130"/>
      <c r="Z38" s="130"/>
    </row>
    <row r="39" spans="1:26" ht="15.75" customHeight="1">
      <c r="A39" s="135"/>
      <c r="B39" s="131"/>
      <c r="C39" s="131"/>
      <c r="D39" s="131"/>
      <c r="E39" s="131"/>
      <c r="F39" s="131"/>
      <c r="G39" s="131"/>
      <c r="H39" s="131"/>
      <c r="I39" s="131"/>
      <c r="J39" s="131"/>
      <c r="K39" s="131"/>
      <c r="L39" s="131"/>
      <c r="M39" s="131"/>
      <c r="N39" s="131"/>
      <c r="O39" s="131"/>
      <c r="P39" s="131"/>
      <c r="Q39" s="131"/>
      <c r="R39" s="131"/>
      <c r="S39" s="131"/>
      <c r="T39" s="131"/>
      <c r="U39" s="132"/>
      <c r="V39" s="129"/>
      <c r="W39" s="1"/>
      <c r="X39" s="130"/>
      <c r="Y39" s="130"/>
      <c r="Z39" s="130"/>
    </row>
    <row r="40" spans="1:26" ht="15.75" customHeight="1">
      <c r="A40" s="135"/>
      <c r="B40" s="131"/>
      <c r="C40" s="131"/>
      <c r="D40" s="131"/>
      <c r="E40" s="131"/>
      <c r="F40" s="131"/>
      <c r="G40" s="131"/>
      <c r="H40" s="131"/>
      <c r="I40" s="131"/>
      <c r="J40" s="131"/>
      <c r="K40" s="131"/>
      <c r="L40" s="131"/>
      <c r="M40" s="131"/>
      <c r="N40" s="131"/>
      <c r="O40" s="131"/>
      <c r="P40" s="131"/>
      <c r="Q40" s="131"/>
      <c r="R40" s="131"/>
      <c r="S40" s="131"/>
      <c r="T40" s="131"/>
      <c r="U40" s="132"/>
      <c r="V40" s="129"/>
      <c r="W40" s="1"/>
      <c r="X40" s="130"/>
      <c r="Y40" s="130"/>
      <c r="Z40" s="130"/>
    </row>
    <row r="41" spans="1:26" ht="6" customHeight="1">
      <c r="A41" s="135"/>
      <c r="B41" s="131"/>
      <c r="C41" s="131"/>
      <c r="D41" s="131"/>
      <c r="E41" s="131"/>
      <c r="F41" s="131"/>
      <c r="G41" s="131"/>
      <c r="H41" s="131"/>
      <c r="I41" s="131"/>
      <c r="J41" s="131"/>
      <c r="K41" s="131"/>
      <c r="L41" s="131"/>
      <c r="M41" s="131"/>
      <c r="N41" s="131"/>
      <c r="O41" s="131"/>
      <c r="P41" s="131"/>
      <c r="Q41" s="131"/>
      <c r="R41" s="131"/>
      <c r="S41" s="131"/>
      <c r="T41" s="131"/>
      <c r="U41" s="132"/>
      <c r="V41" s="129"/>
      <c r="W41" s="1"/>
      <c r="X41" s="130"/>
      <c r="Y41" s="130"/>
      <c r="Z41" s="130"/>
    </row>
    <row r="42" spans="1:26" ht="15" hidden="1" customHeight="1">
      <c r="A42" s="135"/>
      <c r="B42" s="131"/>
      <c r="C42" s="131"/>
      <c r="D42" s="131"/>
      <c r="E42" s="131"/>
      <c r="F42" s="131"/>
      <c r="G42" s="131"/>
      <c r="H42" s="131"/>
      <c r="I42" s="131"/>
      <c r="J42" s="131"/>
      <c r="K42" s="131"/>
      <c r="L42" s="131"/>
      <c r="M42" s="131"/>
      <c r="N42" s="131"/>
      <c r="O42" s="131"/>
      <c r="P42" s="131"/>
      <c r="Q42" s="131"/>
      <c r="R42" s="131"/>
      <c r="S42" s="131"/>
      <c r="T42" s="131"/>
      <c r="U42" s="132"/>
      <c r="V42" s="129"/>
      <c r="W42" s="1"/>
      <c r="X42" s="130"/>
      <c r="Y42" s="130"/>
      <c r="Z42" s="130"/>
    </row>
    <row r="43" spans="1:26" ht="15.75" hidden="1" customHeight="1">
      <c r="A43" s="135"/>
      <c r="B43" s="131"/>
      <c r="C43" s="131"/>
      <c r="D43" s="131"/>
      <c r="E43" s="131"/>
      <c r="F43" s="131"/>
      <c r="G43" s="131"/>
      <c r="H43" s="131"/>
      <c r="I43" s="131"/>
      <c r="J43" s="131"/>
      <c r="K43" s="131"/>
      <c r="L43" s="131"/>
      <c r="M43" s="131"/>
      <c r="N43" s="131"/>
      <c r="O43" s="131"/>
      <c r="P43" s="131"/>
      <c r="Q43" s="131"/>
      <c r="R43" s="131"/>
      <c r="S43" s="131"/>
      <c r="T43" s="131"/>
      <c r="U43" s="132"/>
      <c r="V43" s="129"/>
      <c r="W43" s="1"/>
      <c r="X43" s="130"/>
      <c r="Y43" s="130"/>
      <c r="Z43" s="130"/>
    </row>
    <row r="44" spans="1:26" ht="15.75" hidden="1" customHeight="1">
      <c r="A44" s="135"/>
      <c r="B44" s="131"/>
      <c r="C44" s="131"/>
      <c r="D44" s="131"/>
      <c r="E44" s="131"/>
      <c r="F44" s="131"/>
      <c r="G44" s="131"/>
      <c r="H44" s="131"/>
      <c r="I44" s="131"/>
      <c r="J44" s="131"/>
      <c r="K44" s="131"/>
      <c r="L44" s="131"/>
      <c r="M44" s="131"/>
      <c r="N44" s="131"/>
      <c r="O44" s="131"/>
      <c r="P44" s="131"/>
      <c r="Q44" s="131"/>
      <c r="R44" s="131"/>
      <c r="S44" s="131"/>
      <c r="T44" s="131"/>
      <c r="U44" s="132"/>
      <c r="V44" s="129"/>
      <c r="W44" s="1"/>
      <c r="X44" s="130"/>
      <c r="Y44" s="130"/>
      <c r="Z44" s="130"/>
    </row>
    <row r="45" spans="1:26" ht="15.75" hidden="1" customHeight="1">
      <c r="A45" s="135"/>
      <c r="B45" s="131"/>
      <c r="C45" s="131"/>
      <c r="D45" s="131"/>
      <c r="E45" s="131"/>
      <c r="F45" s="131"/>
      <c r="G45" s="131"/>
      <c r="H45" s="131"/>
      <c r="I45" s="131"/>
      <c r="J45" s="131"/>
      <c r="K45" s="131"/>
      <c r="L45" s="131"/>
      <c r="M45" s="131"/>
      <c r="N45" s="131"/>
      <c r="O45" s="131"/>
      <c r="P45" s="131"/>
      <c r="Q45" s="131"/>
      <c r="R45" s="131"/>
      <c r="S45" s="131"/>
      <c r="T45" s="131"/>
      <c r="U45" s="132"/>
      <c r="V45" s="129"/>
      <c r="W45" s="1"/>
      <c r="X45" s="130"/>
      <c r="Y45" s="130"/>
      <c r="Z45" s="130"/>
    </row>
    <row r="46" spans="1:26" ht="15.75" hidden="1" customHeight="1">
      <c r="A46" s="135"/>
      <c r="B46" s="131"/>
      <c r="C46" s="131"/>
      <c r="D46" s="131"/>
      <c r="E46" s="131"/>
      <c r="F46" s="131"/>
      <c r="G46" s="131"/>
      <c r="H46" s="131"/>
      <c r="I46" s="131"/>
      <c r="J46" s="131"/>
      <c r="K46" s="131"/>
      <c r="L46" s="131"/>
      <c r="M46" s="131"/>
      <c r="N46" s="131"/>
      <c r="O46" s="131"/>
      <c r="P46" s="131"/>
      <c r="Q46" s="131"/>
      <c r="R46" s="131"/>
      <c r="S46" s="131"/>
      <c r="T46" s="131"/>
      <c r="U46" s="132"/>
      <c r="V46" s="129"/>
      <c r="W46" s="1"/>
      <c r="X46" s="130"/>
      <c r="Y46" s="130"/>
      <c r="Z46" s="130"/>
    </row>
    <row r="47" spans="1:26" ht="15.75" hidden="1" customHeight="1">
      <c r="A47" s="135"/>
      <c r="B47" s="131"/>
      <c r="C47" s="131"/>
      <c r="D47" s="131"/>
      <c r="E47" s="131"/>
      <c r="F47" s="131"/>
      <c r="G47" s="131"/>
      <c r="H47" s="131"/>
      <c r="I47" s="131"/>
      <c r="J47" s="131"/>
      <c r="K47" s="131"/>
      <c r="L47" s="131"/>
      <c r="M47" s="131"/>
      <c r="N47" s="131"/>
      <c r="O47" s="131"/>
      <c r="P47" s="131"/>
      <c r="Q47" s="131"/>
      <c r="R47" s="131"/>
      <c r="S47" s="131"/>
      <c r="T47" s="131"/>
      <c r="U47" s="132"/>
      <c r="V47" s="129"/>
      <c r="W47" s="1"/>
      <c r="X47" s="130"/>
      <c r="Y47" s="130"/>
      <c r="Z47" s="130"/>
    </row>
    <row r="48" spans="1:26" ht="15.75" hidden="1" customHeight="1">
      <c r="A48" s="135"/>
      <c r="B48" s="131"/>
      <c r="C48" s="131"/>
      <c r="D48" s="131"/>
      <c r="E48" s="131"/>
      <c r="F48" s="131"/>
      <c r="G48" s="131"/>
      <c r="H48" s="131"/>
      <c r="I48" s="131"/>
      <c r="J48" s="131"/>
      <c r="K48" s="131"/>
      <c r="L48" s="131"/>
      <c r="M48" s="131"/>
      <c r="N48" s="131"/>
      <c r="O48" s="131"/>
      <c r="P48" s="131"/>
      <c r="Q48" s="131"/>
      <c r="R48" s="131"/>
      <c r="S48" s="131"/>
      <c r="T48" s="131"/>
      <c r="U48" s="132"/>
      <c r="V48" s="129"/>
      <c r="W48" s="1"/>
      <c r="X48" s="130"/>
      <c r="Y48" s="130"/>
      <c r="Z48" s="130"/>
    </row>
    <row r="49" spans="1:26" ht="15.75" hidden="1" customHeight="1">
      <c r="A49" s="135"/>
      <c r="B49" s="131"/>
      <c r="C49" s="131"/>
      <c r="D49" s="131"/>
      <c r="E49" s="131"/>
      <c r="F49" s="131"/>
      <c r="G49" s="131"/>
      <c r="H49" s="131"/>
      <c r="I49" s="131"/>
      <c r="J49" s="131"/>
      <c r="K49" s="131"/>
      <c r="L49" s="131"/>
      <c r="M49" s="131"/>
      <c r="N49" s="131"/>
      <c r="O49" s="131"/>
      <c r="P49" s="131"/>
      <c r="Q49" s="131"/>
      <c r="R49" s="131"/>
      <c r="S49" s="131"/>
      <c r="T49" s="131"/>
      <c r="U49" s="132"/>
      <c r="V49" s="129"/>
      <c r="W49" s="1"/>
      <c r="X49" s="130"/>
      <c r="Y49" s="130"/>
      <c r="Z49" s="130"/>
    </row>
    <row r="50" spans="1:26" ht="15.75" hidden="1" customHeight="1">
      <c r="A50" s="135"/>
      <c r="B50" s="131"/>
      <c r="C50" s="131"/>
      <c r="D50" s="131"/>
      <c r="E50" s="131"/>
      <c r="F50" s="131"/>
      <c r="G50" s="131"/>
      <c r="H50" s="131"/>
      <c r="I50" s="131"/>
      <c r="J50" s="131"/>
      <c r="K50" s="131"/>
      <c r="L50" s="131"/>
      <c r="M50" s="131"/>
      <c r="N50" s="131"/>
      <c r="O50" s="131"/>
      <c r="P50" s="131"/>
      <c r="Q50" s="131"/>
      <c r="R50" s="131"/>
      <c r="S50" s="131"/>
      <c r="T50" s="131"/>
      <c r="U50" s="132"/>
      <c r="V50" s="129"/>
      <c r="W50" s="1"/>
      <c r="X50" s="130"/>
      <c r="Y50" s="130"/>
      <c r="Z50" s="130"/>
    </row>
    <row r="51" spans="1:26" ht="15.75" hidden="1" customHeight="1">
      <c r="A51" s="135"/>
      <c r="B51" s="131"/>
      <c r="C51" s="131"/>
      <c r="D51" s="131"/>
      <c r="E51" s="131"/>
      <c r="F51" s="131"/>
      <c r="G51" s="131"/>
      <c r="H51" s="131"/>
      <c r="I51" s="131"/>
      <c r="J51" s="131"/>
      <c r="K51" s="131"/>
      <c r="L51" s="131"/>
      <c r="M51" s="131"/>
      <c r="N51" s="131"/>
      <c r="O51" s="131"/>
      <c r="P51" s="131"/>
      <c r="Q51" s="131"/>
      <c r="R51" s="131"/>
      <c r="S51" s="131"/>
      <c r="T51" s="131"/>
      <c r="U51" s="132"/>
      <c r="V51" s="129"/>
      <c r="W51" s="1"/>
      <c r="X51" s="130"/>
      <c r="Y51" s="130"/>
      <c r="Z51" s="130"/>
    </row>
    <row r="52" spans="1:26" ht="15.75" hidden="1" customHeight="1">
      <c r="A52" s="135"/>
      <c r="B52" s="131"/>
      <c r="C52" s="131"/>
      <c r="D52" s="131"/>
      <c r="E52" s="131"/>
      <c r="F52" s="131"/>
      <c r="G52" s="131"/>
      <c r="H52" s="131"/>
      <c r="I52" s="131"/>
      <c r="J52" s="131"/>
      <c r="K52" s="131"/>
      <c r="L52" s="131"/>
      <c r="M52" s="131"/>
      <c r="N52" s="131"/>
      <c r="O52" s="131"/>
      <c r="P52" s="131"/>
      <c r="Q52" s="131"/>
      <c r="R52" s="131"/>
      <c r="S52" s="131"/>
      <c r="T52" s="131"/>
      <c r="U52" s="132"/>
      <c r="V52" s="129"/>
      <c r="W52" s="1"/>
      <c r="X52" s="130"/>
      <c r="Y52" s="130"/>
      <c r="Z52" s="130"/>
    </row>
    <row r="53" spans="1:26" ht="15.75" hidden="1" customHeight="1">
      <c r="A53" s="135"/>
      <c r="B53" s="131"/>
      <c r="C53" s="131"/>
      <c r="D53" s="131"/>
      <c r="E53" s="131"/>
      <c r="F53" s="131"/>
      <c r="G53" s="131"/>
      <c r="H53" s="131"/>
      <c r="I53" s="131"/>
      <c r="J53" s="131"/>
      <c r="K53" s="131"/>
      <c r="L53" s="131"/>
      <c r="M53" s="131"/>
      <c r="N53" s="131"/>
      <c r="O53" s="131"/>
      <c r="P53" s="131"/>
      <c r="Q53" s="131"/>
      <c r="R53" s="131"/>
      <c r="S53" s="131"/>
      <c r="T53" s="131"/>
      <c r="U53" s="132"/>
      <c r="V53" s="129"/>
      <c r="W53" s="130"/>
      <c r="X53" s="130"/>
      <c r="Y53" s="130"/>
      <c r="Z53" s="130"/>
    </row>
    <row r="54" spans="1:26" ht="15.75" hidden="1" customHeight="1">
      <c r="A54" s="136"/>
      <c r="B54" s="137"/>
      <c r="C54" s="137"/>
      <c r="D54" s="137"/>
      <c r="E54" s="137"/>
      <c r="F54" s="137"/>
      <c r="G54" s="137"/>
      <c r="H54" s="137"/>
      <c r="I54" s="137"/>
      <c r="J54" s="137"/>
      <c r="K54" s="137"/>
      <c r="L54" s="137"/>
      <c r="M54" s="137"/>
      <c r="N54" s="137"/>
      <c r="O54" s="137"/>
      <c r="P54" s="137"/>
      <c r="Q54" s="137"/>
      <c r="R54" s="137"/>
      <c r="S54" s="137"/>
      <c r="T54" s="137"/>
      <c r="U54" s="138"/>
      <c r="V54" s="129"/>
      <c r="W54" s="130"/>
      <c r="X54" s="130"/>
      <c r="Y54" s="130"/>
      <c r="Z54" s="130"/>
    </row>
    <row r="55" spans="1:26" ht="15.75" hidden="1"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spans="1:26" ht="15.75" hidden="1"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26" ht="15.75" hidden="1"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ht="15.75" hidden="1"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26" ht="15.75" hidden="1"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spans="1:26" ht="15.75" hidden="1"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spans="1:26" ht="15.75" hidden="1"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spans="1:26" ht="15.75" hidden="1"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26" ht="15.75" hidden="1"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spans="1:26" ht="15.75" hidden="1"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spans="1:26" ht="15.75" hidden="1"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spans="1:26" ht="15.75" hidden="1"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ht="15.75" hidden="1"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spans="1:26" ht="15.75" hidden="1"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spans="1:26" ht="15.75" hidden="1"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ht="15.75" hidden="1"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spans="1:26" ht="15.75" hidden="1"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spans="1:26" ht="15.75" hidden="1"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spans="1:26" ht="15.75" hidden="1"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spans="1:26" ht="15.75" hidden="1"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spans="1:26" ht="15.75" hidden="1"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spans="1:26" ht="15.75" hidden="1"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spans="1:26" ht="15.75" hidden="1"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spans="1:26" ht="15.75" hidden="1"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spans="1:26" ht="15.75" hidden="1"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spans="1:26" ht="15.75" hidden="1"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spans="1:26" ht="15.75" hidden="1"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spans="1:26" ht="15.75" hidden="1"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spans="1:26" ht="15.75" hidden="1"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spans="1:26" ht="15.75" hidden="1"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spans="1:26" ht="15.75" hidden="1"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spans="1:26" ht="15.75" hidden="1"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spans="1:26" ht="15.75" hidden="1"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spans="1:26" ht="15.75" hidden="1"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spans="1:26" ht="15.75" hidden="1"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spans="1:26" ht="15.75" hidden="1"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spans="1:26" ht="15.75" hidden="1"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spans="1:26" ht="15.75" hidden="1"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spans="1:26" ht="15.75" hidden="1"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ht="15.75" hidden="1"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spans="1:26" ht="15.75" hidden="1"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spans="1:26" ht="15.75" hidden="1"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spans="1:26" ht="15.75" hidden="1"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spans="1:26" ht="15.75" hidden="1"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spans="1:26" ht="15.75" hidden="1"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spans="1:26" ht="15.75" hidden="1"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spans="1:26" ht="15.75" hidden="1"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spans="1:26" ht="15.75" hidden="1"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6" ht="15.75" hidden="1"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15.75" hidden="1"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spans="1:26" ht="15.75" hidden="1"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spans="1:26" ht="15.75" hidden="1"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ht="15.75" hidden="1"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ht="15.75" hidden="1"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spans="1:26" ht="15.75" hidden="1"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spans="1:26" ht="15.75" hidden="1"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ht="15.75" hidden="1"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spans="1:26" ht="15.75" hidden="1"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spans="1:26" ht="15.75" hidden="1"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spans="1:26" ht="15.75" hidden="1"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spans="1:26" ht="15.75" hidden="1"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spans="1:26" ht="15.75" hidden="1"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spans="1:26" ht="15.75" hidden="1"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spans="1:26" ht="15.75" hidden="1"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spans="1:26" ht="15.75" hidden="1"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spans="1:26" ht="15.75" hidden="1"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spans="1:26" ht="15.75" hidden="1"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spans="1:26" ht="15.75" hidden="1"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spans="1:26" ht="15.75" hidden="1"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spans="1:26" ht="15.75" hidden="1"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spans="1:26" ht="15.75" hidden="1"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spans="1:26" ht="15.75" hidden="1"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spans="1:26" ht="15.75" hidden="1"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26" ht="15.75" hidden="1"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spans="1:26" ht="15.75" hidden="1"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spans="1:26" ht="15.75" hidden="1"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spans="1:26" ht="15.75" hidden="1"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spans="1:26" ht="15.75" hidden="1"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spans="1:26" ht="15.75" hidden="1"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spans="1:26" ht="15.75" hidden="1"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spans="1:26" ht="15.75" hidden="1"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ht="15.75" hidden="1"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spans="1:26" ht="15.75" hidden="1"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spans="1:26" ht="15.75" hidden="1"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spans="1:26" ht="15.75" hidden="1"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spans="1:26" ht="15.75" hidden="1"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spans="1:26" ht="15.75" hidden="1"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spans="1:26" ht="15.75" hidden="1"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spans="1:26" ht="15.75" hidden="1"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spans="1:26" ht="15.75" hidden="1"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spans="1:26" ht="15.75" hidden="1"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spans="1:26" ht="15.75" hidden="1"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spans="1:26" ht="15.75" hidden="1"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spans="1:26" ht="15.75" hidden="1"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spans="1:26" ht="15.75" hidden="1"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spans="1:26" ht="15.75" hidden="1"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spans="1:26" ht="15.75" hidden="1"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spans="1:26" ht="15.75" hidden="1"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spans="1:26" ht="15.75" hidden="1"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spans="1:26" ht="15.75" hidden="1"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spans="1:26" ht="15.75" hidden="1"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spans="1:26" ht="15.75" hidden="1"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spans="1:26" ht="15.75" hidden="1"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spans="1:26" ht="15.75" hidden="1"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spans="1:26" ht="15.75" hidden="1"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spans="1:26" ht="15.75" hidden="1"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spans="1:26" ht="15.75" hidden="1"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spans="1:26" ht="15.75" hidden="1"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spans="1:26" ht="15.75" hidden="1"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spans="1:26" ht="15.75" hidden="1"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ht="15.75" hidden="1"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spans="1:26" ht="15.75" hidden="1"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spans="1:26" ht="15.75" hidden="1"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spans="1:26" ht="15.75" hidden="1"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ht="15.75" hidden="1"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spans="1:26" ht="15.75" hidden="1"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spans="1:26" ht="15.75" hidden="1"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spans="1:26" ht="15.75" hidden="1"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spans="1:26" ht="15.75" hidden="1"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spans="1:26" ht="15.75" hidden="1"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spans="1:26" ht="15.75" hidden="1"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spans="1:26" ht="15.75" hidden="1"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spans="1:26" ht="15.75" hidden="1"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spans="1:26" ht="15.75" hidden="1"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spans="1:26" ht="15.75" hidden="1"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spans="1:26" ht="15.75" hidden="1"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spans="1:26" ht="15.75" hidden="1"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spans="1:26" ht="15.75" hidden="1"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ht="15.75" hidden="1"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spans="1:26" ht="15.75" hidden="1"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spans="1:26" ht="15.75" hidden="1"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spans="1:26" ht="15.75" hidden="1"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spans="1:26" ht="15.75" hidden="1"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spans="1:26" ht="15.75" hidden="1"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spans="1:26" ht="15.75" hidden="1"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spans="1:26" ht="15.75" hidden="1"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spans="1:26" ht="15.75" hidden="1"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spans="1:26" ht="15.75" hidden="1"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spans="1:26" ht="15.75" hidden="1"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spans="1:26" ht="15.75" hidden="1"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spans="1:26" ht="15.75" hidden="1"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spans="1:26" ht="15.75" hidden="1"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spans="1:26" ht="15.75" hidden="1"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spans="1:26" ht="15.75" hidden="1"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spans="1:26" ht="15.75" hidden="1"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spans="1:26" ht="15.75" hidden="1"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spans="1:26" ht="15.75" hidden="1"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ht="15.75" hidden="1"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spans="1:26" ht="15.75" hidden="1"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spans="1:26" ht="15.75" hidden="1"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spans="1:26" ht="15.75" hidden="1"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spans="1:26" ht="15.75" hidden="1"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spans="1:26" ht="15.75" hidden="1"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spans="1:26" ht="15.75" hidden="1"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spans="1:26" ht="15.75" hidden="1"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spans="1:26" ht="15.75" hidden="1"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spans="1:26" ht="15.75" hidden="1"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spans="1:26" ht="15.75" hidden="1"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spans="1:26" ht="15.75" hidden="1"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spans="1:26" ht="15.75" hidden="1"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ht="15.75" hidden="1"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spans="1:26" ht="15.75" customHeight="1"/>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algorithmName="SHA-512" hashValue="a8VMxRujYb0i7wBDxvCSt3UQB/AIqBxSnpKIQ+WQEd6XEyLNAj8KQXSbLzoRHHULavqKEdqkHWhsyMvNK8KXmA==" saltValue="1dek09ha5vlTVQSAsTQgUA==" spinCount="100000" sheet="1" objects="1" scenarios="1" selectLockedCells="1" selectUnlockedCells="1"/>
  <mergeCells count="1">
    <mergeCell ref="A1:M1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289B7"/>
  </sheetPr>
  <dimension ref="A1:Z1001"/>
  <sheetViews>
    <sheetView workbookViewId="0">
      <selection activeCell="P21" sqref="P21:S21"/>
    </sheetView>
  </sheetViews>
  <sheetFormatPr defaultColWidth="14.453125" defaultRowHeight="15" customHeight="1"/>
  <cols>
    <col min="1" max="1" width="3.26953125" customWidth="1"/>
    <col min="2" max="14" width="8.08984375" customWidth="1"/>
    <col min="15" max="15" width="11.81640625" customWidth="1"/>
    <col min="16" max="22" width="8.08984375" customWidth="1"/>
    <col min="23" max="26" width="8.7265625" customWidth="1"/>
  </cols>
  <sheetData>
    <row r="1" spans="1:26" ht="33.75" customHeight="1">
      <c r="A1" s="773" t="s">
        <v>0</v>
      </c>
      <c r="B1" s="774"/>
      <c r="C1" s="774"/>
      <c r="D1" s="774"/>
      <c r="E1" s="774"/>
      <c r="F1" s="774"/>
      <c r="G1" s="774"/>
      <c r="H1" s="774"/>
      <c r="I1" s="774"/>
      <c r="J1" s="774"/>
      <c r="K1" s="774"/>
      <c r="L1" s="774"/>
      <c r="M1" s="774"/>
      <c r="N1" s="774"/>
      <c r="O1" s="774"/>
      <c r="P1" s="774"/>
      <c r="Q1" s="774"/>
      <c r="R1" s="774"/>
      <c r="S1" s="774"/>
      <c r="T1" s="774"/>
      <c r="U1" s="774"/>
      <c r="V1" s="774"/>
      <c r="W1" s="139"/>
      <c r="X1" s="139"/>
      <c r="Y1" s="139"/>
      <c r="Z1" s="139"/>
    </row>
    <row r="2" spans="1:26" ht="111.75" customHeight="1">
      <c r="A2" s="140"/>
      <c r="B2" s="792" t="s">
        <v>1</v>
      </c>
      <c r="C2" s="786"/>
      <c r="D2" s="786"/>
      <c r="E2" s="786"/>
      <c r="F2" s="786"/>
      <c r="G2" s="786"/>
      <c r="H2" s="786"/>
      <c r="I2" s="786"/>
      <c r="J2" s="786"/>
      <c r="K2" s="786"/>
      <c r="L2" s="786"/>
      <c r="M2" s="786"/>
      <c r="N2" s="786"/>
      <c r="O2" s="786"/>
      <c r="P2" s="786"/>
      <c r="Q2" s="786"/>
      <c r="R2" s="786"/>
      <c r="S2" s="786"/>
      <c r="T2" s="786"/>
      <c r="U2" s="787"/>
      <c r="V2" s="140"/>
      <c r="W2" s="139"/>
      <c r="X2" s="139"/>
      <c r="Y2" s="139"/>
      <c r="Z2" s="139"/>
    </row>
    <row r="3" spans="1:26" ht="14.25" customHeight="1">
      <c r="A3" s="141"/>
      <c r="B3" s="142"/>
      <c r="C3" s="142"/>
      <c r="D3" s="142"/>
      <c r="E3" s="142"/>
      <c r="F3" s="142"/>
      <c r="G3" s="142"/>
      <c r="H3" s="142"/>
      <c r="I3" s="142"/>
      <c r="J3" s="142"/>
      <c r="K3" s="142"/>
      <c r="L3" s="142"/>
      <c r="M3" s="142"/>
      <c r="N3" s="142"/>
      <c r="O3" s="142"/>
      <c r="P3" s="142"/>
      <c r="Q3" s="142"/>
      <c r="R3" s="142"/>
      <c r="S3" s="142"/>
      <c r="T3" s="142"/>
      <c r="U3" s="142"/>
      <c r="V3" s="141"/>
      <c r="W3" s="139"/>
      <c r="X3" s="139"/>
      <c r="Y3" s="139"/>
      <c r="Z3" s="139"/>
    </row>
    <row r="4" spans="1:26" ht="85.5" customHeight="1">
      <c r="A4" s="141"/>
      <c r="B4" s="775" t="s">
        <v>2</v>
      </c>
      <c r="C4" s="771"/>
      <c r="D4" s="771"/>
      <c r="E4" s="771"/>
      <c r="F4" s="771"/>
      <c r="G4" s="771"/>
      <c r="H4" s="771"/>
      <c r="I4" s="771"/>
      <c r="J4" s="771"/>
      <c r="K4" s="771"/>
      <c r="L4" s="771"/>
      <c r="M4" s="771"/>
      <c r="N4" s="771"/>
      <c r="O4" s="771"/>
      <c r="P4" s="771"/>
      <c r="Q4" s="771"/>
      <c r="R4" s="771"/>
      <c r="S4" s="771"/>
      <c r="T4" s="771"/>
      <c r="U4" s="772"/>
      <c r="V4" s="141"/>
      <c r="W4" s="139"/>
      <c r="X4" s="139"/>
      <c r="Y4" s="139"/>
      <c r="Z4" s="139"/>
    </row>
    <row r="5" spans="1:26" ht="14.25" customHeight="1">
      <c r="A5" s="143"/>
      <c r="B5" s="143"/>
      <c r="C5" s="143"/>
      <c r="D5" s="143"/>
      <c r="E5" s="143"/>
      <c r="F5" s="143"/>
      <c r="G5" s="143"/>
      <c r="H5" s="143"/>
      <c r="I5" s="143"/>
      <c r="J5" s="143"/>
      <c r="K5" s="143"/>
      <c r="L5" s="143"/>
      <c r="M5" s="143"/>
      <c r="N5" s="143"/>
      <c r="O5" s="143"/>
      <c r="P5" s="143"/>
      <c r="Q5" s="143"/>
      <c r="R5" s="143"/>
      <c r="S5" s="143"/>
      <c r="T5" s="143"/>
      <c r="U5" s="143"/>
      <c r="V5" s="143"/>
      <c r="W5" s="139"/>
      <c r="X5" s="139"/>
      <c r="Y5" s="139"/>
      <c r="Z5" s="139"/>
    </row>
    <row r="6" spans="1:26" ht="33.75" customHeight="1">
      <c r="A6" s="773" t="s">
        <v>3</v>
      </c>
      <c r="B6" s="774"/>
      <c r="C6" s="774"/>
      <c r="D6" s="774"/>
      <c r="E6" s="774"/>
      <c r="F6" s="774"/>
      <c r="G6" s="774"/>
      <c r="H6" s="774"/>
      <c r="I6" s="774"/>
      <c r="J6" s="774"/>
      <c r="K6" s="774"/>
      <c r="L6" s="774"/>
      <c r="M6" s="774"/>
      <c r="N6" s="774"/>
      <c r="O6" s="774"/>
      <c r="P6" s="774"/>
      <c r="Q6" s="774"/>
      <c r="R6" s="774"/>
      <c r="S6" s="774"/>
      <c r="T6" s="774"/>
      <c r="U6" s="774"/>
      <c r="V6" s="774"/>
      <c r="W6" s="139"/>
      <c r="X6" s="139"/>
      <c r="Y6" s="139"/>
      <c r="Z6" s="139"/>
    </row>
    <row r="7" spans="1:26" ht="14.25" customHeight="1">
      <c r="A7" s="785"/>
      <c r="B7" s="786"/>
      <c r="C7" s="786"/>
      <c r="D7" s="786"/>
      <c r="E7" s="786"/>
      <c r="F7" s="786"/>
      <c r="G7" s="786"/>
      <c r="H7" s="786"/>
      <c r="I7" s="786"/>
      <c r="J7" s="786"/>
      <c r="K7" s="786"/>
      <c r="L7" s="786"/>
      <c r="M7" s="786"/>
      <c r="N7" s="786"/>
      <c r="O7" s="786"/>
      <c r="P7" s="786"/>
      <c r="Q7" s="786"/>
      <c r="R7" s="786"/>
      <c r="S7" s="786"/>
      <c r="T7" s="786"/>
      <c r="U7" s="786"/>
      <c r="V7" s="787"/>
      <c r="W7" s="139"/>
      <c r="X7" s="139"/>
      <c r="Y7" s="139"/>
      <c r="Z7" s="139"/>
    </row>
    <row r="8" spans="1:26" ht="43.5" customHeight="1">
      <c r="A8" s="144"/>
      <c r="B8" s="775" t="s">
        <v>4</v>
      </c>
      <c r="C8" s="771"/>
      <c r="D8" s="771"/>
      <c r="E8" s="771"/>
      <c r="F8" s="771"/>
      <c r="G8" s="771"/>
      <c r="H8" s="771"/>
      <c r="I8" s="771"/>
      <c r="J8" s="771"/>
      <c r="K8" s="771"/>
      <c r="L8" s="771"/>
      <c r="M8" s="771"/>
      <c r="N8" s="771"/>
      <c r="O8" s="771"/>
      <c r="P8" s="771"/>
      <c r="Q8" s="771"/>
      <c r="R8" s="771"/>
      <c r="S8" s="771"/>
      <c r="T8" s="771"/>
      <c r="U8" s="772"/>
      <c r="V8" s="144"/>
      <c r="W8" s="139"/>
      <c r="X8" s="139"/>
      <c r="Y8" s="139"/>
      <c r="Z8" s="139"/>
    </row>
    <row r="9" spans="1:26" ht="51" customHeight="1">
      <c r="A9" s="144"/>
      <c r="B9" s="775" t="s">
        <v>5</v>
      </c>
      <c r="C9" s="771"/>
      <c r="D9" s="771"/>
      <c r="E9" s="771"/>
      <c r="F9" s="771"/>
      <c r="G9" s="771"/>
      <c r="H9" s="771"/>
      <c r="I9" s="771"/>
      <c r="J9" s="771"/>
      <c r="K9" s="771"/>
      <c r="L9" s="771"/>
      <c r="M9" s="771"/>
      <c r="N9" s="771"/>
      <c r="O9" s="771"/>
      <c r="P9" s="771"/>
      <c r="Q9" s="771"/>
      <c r="R9" s="771"/>
      <c r="S9" s="771"/>
      <c r="T9" s="771"/>
      <c r="U9" s="772"/>
      <c r="V9" s="144"/>
      <c r="W9" s="139"/>
      <c r="X9" s="139"/>
      <c r="Y9" s="139"/>
      <c r="Z9" s="139"/>
    </row>
    <row r="10" spans="1:26" ht="14.25" customHeight="1">
      <c r="A10" s="145"/>
      <c r="B10" s="146"/>
      <c r="C10" s="145"/>
      <c r="D10" s="145"/>
      <c r="E10" s="145"/>
      <c r="F10" s="145"/>
      <c r="G10" s="145"/>
      <c r="H10" s="146"/>
      <c r="I10" s="145"/>
      <c r="J10" s="145"/>
      <c r="K10" s="145"/>
      <c r="L10" s="145"/>
      <c r="M10" s="145"/>
      <c r="N10" s="145"/>
      <c r="O10" s="146"/>
      <c r="P10" s="145"/>
      <c r="Q10" s="145"/>
      <c r="R10" s="145"/>
      <c r="S10" s="145"/>
      <c r="T10" s="145"/>
      <c r="U10" s="145"/>
      <c r="V10" s="145"/>
      <c r="W10" s="139"/>
      <c r="X10" s="139"/>
      <c r="Y10" s="139"/>
      <c r="Z10" s="139"/>
    </row>
    <row r="11" spans="1:26" ht="14.25" customHeight="1">
      <c r="A11" s="144"/>
      <c r="B11" s="143"/>
      <c r="C11" s="143"/>
      <c r="D11" s="143"/>
      <c r="E11" s="143"/>
      <c r="F11" s="143"/>
      <c r="G11" s="143"/>
      <c r="H11" s="141"/>
      <c r="I11" s="141"/>
      <c r="J11" s="141"/>
      <c r="K11" s="141"/>
      <c r="L11" s="141"/>
      <c r="M11" s="141"/>
      <c r="N11" s="141"/>
      <c r="O11" s="141"/>
      <c r="P11" s="141"/>
      <c r="Q11" s="141"/>
      <c r="R11" s="141"/>
      <c r="S11" s="141"/>
      <c r="T11" s="141"/>
      <c r="U11" s="141"/>
      <c r="V11" s="144"/>
      <c r="W11" s="139"/>
      <c r="X11" s="139"/>
      <c r="Y11" s="139"/>
      <c r="Z11" s="139"/>
    </row>
    <row r="12" spans="1:26" ht="14.25" customHeight="1">
      <c r="A12" s="144"/>
      <c r="B12" s="143"/>
      <c r="C12" s="143"/>
      <c r="D12" s="143"/>
      <c r="E12" s="143"/>
      <c r="F12" s="143"/>
      <c r="G12" s="143"/>
      <c r="H12" s="141"/>
      <c r="I12" s="141"/>
      <c r="J12" s="141"/>
      <c r="K12" s="141"/>
      <c r="L12" s="141"/>
      <c r="M12" s="141"/>
      <c r="N12" s="141"/>
      <c r="O12" s="141"/>
      <c r="P12" s="141"/>
      <c r="Q12" s="141"/>
      <c r="R12" s="141"/>
      <c r="S12" s="141"/>
      <c r="T12" s="141"/>
      <c r="U12" s="141"/>
      <c r="V12" s="144"/>
      <c r="W12" s="139"/>
      <c r="X12" s="139"/>
      <c r="Y12" s="139"/>
      <c r="Z12" s="139"/>
    </row>
    <row r="13" spans="1:26" ht="60.75" customHeight="1">
      <c r="A13" s="143"/>
      <c r="B13" s="143"/>
      <c r="C13" s="143"/>
      <c r="D13" s="143"/>
      <c r="E13" s="143"/>
      <c r="F13" s="143"/>
      <c r="G13" s="143"/>
      <c r="H13" s="143"/>
      <c r="I13" s="143"/>
      <c r="J13" s="143"/>
      <c r="K13" s="143"/>
      <c r="L13" s="143"/>
      <c r="M13" s="143"/>
      <c r="N13" s="143"/>
      <c r="O13" s="143"/>
      <c r="P13" s="143"/>
      <c r="Q13" s="143"/>
      <c r="R13" s="143"/>
      <c r="S13" s="143"/>
      <c r="T13" s="147"/>
      <c r="U13" s="143"/>
      <c r="V13" s="143"/>
      <c r="W13" s="139"/>
      <c r="X13" s="139"/>
      <c r="Y13" s="139"/>
      <c r="Z13" s="139"/>
    </row>
    <row r="14" spans="1:26" ht="33.75" customHeight="1">
      <c r="A14" s="773" t="s">
        <v>6</v>
      </c>
      <c r="B14" s="774"/>
      <c r="C14" s="774"/>
      <c r="D14" s="774"/>
      <c r="E14" s="774"/>
      <c r="F14" s="774"/>
      <c r="G14" s="774"/>
      <c r="H14" s="774"/>
      <c r="I14" s="774"/>
      <c r="J14" s="774"/>
      <c r="K14" s="774"/>
      <c r="L14" s="774"/>
      <c r="M14" s="774"/>
      <c r="N14" s="774"/>
      <c r="O14" s="774"/>
      <c r="P14" s="774"/>
      <c r="Q14" s="774"/>
      <c r="R14" s="774"/>
      <c r="S14" s="774"/>
      <c r="T14" s="774"/>
      <c r="U14" s="774"/>
      <c r="V14" s="774"/>
      <c r="W14" s="139"/>
      <c r="X14" s="139"/>
      <c r="Y14" s="139"/>
      <c r="Z14" s="139"/>
    </row>
    <row r="15" spans="1:26" ht="14.25" customHeight="1">
      <c r="A15" s="148"/>
      <c r="B15" s="148"/>
      <c r="C15" s="148"/>
      <c r="D15" s="148"/>
      <c r="E15" s="148"/>
      <c r="F15" s="148"/>
      <c r="G15" s="148"/>
      <c r="H15" s="148"/>
      <c r="I15" s="148"/>
      <c r="J15" s="148"/>
      <c r="K15" s="148"/>
      <c r="L15" s="148"/>
      <c r="M15" s="148"/>
      <c r="N15" s="148"/>
      <c r="O15" s="148"/>
      <c r="P15" s="148"/>
      <c r="Q15" s="148"/>
      <c r="R15" s="148"/>
      <c r="S15" s="148"/>
      <c r="T15" s="148"/>
      <c r="U15" s="148"/>
      <c r="V15" s="148"/>
      <c r="W15" s="139"/>
      <c r="X15" s="139"/>
      <c r="Y15" s="139"/>
      <c r="Z15" s="139"/>
    </row>
    <row r="16" spans="1:26" ht="52.5" customHeight="1">
      <c r="A16" s="143"/>
      <c r="B16" s="775" t="s">
        <v>7</v>
      </c>
      <c r="C16" s="771"/>
      <c r="D16" s="771"/>
      <c r="E16" s="771"/>
      <c r="F16" s="771"/>
      <c r="G16" s="771"/>
      <c r="H16" s="771"/>
      <c r="I16" s="771"/>
      <c r="J16" s="771"/>
      <c r="K16" s="771"/>
      <c r="L16" s="771"/>
      <c r="M16" s="771"/>
      <c r="N16" s="771"/>
      <c r="O16" s="771"/>
      <c r="P16" s="771"/>
      <c r="Q16" s="771"/>
      <c r="R16" s="771"/>
      <c r="S16" s="771"/>
      <c r="T16" s="771"/>
      <c r="U16" s="772"/>
      <c r="V16" s="143"/>
      <c r="W16" s="139"/>
      <c r="X16" s="139"/>
      <c r="Y16" s="139"/>
      <c r="Z16" s="139"/>
    </row>
    <row r="17" spans="1:26" ht="14.2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39"/>
      <c r="X17" s="139"/>
      <c r="Y17" s="139"/>
      <c r="Z17" s="139"/>
    </row>
    <row r="18" spans="1:26" ht="50.25" customHeight="1">
      <c r="A18" s="149"/>
      <c r="B18" s="149"/>
      <c r="C18" s="776" t="s">
        <v>8</v>
      </c>
      <c r="D18" s="771"/>
      <c r="E18" s="771"/>
      <c r="F18" s="771"/>
      <c r="G18" s="771"/>
      <c r="H18" s="771"/>
      <c r="I18" s="771"/>
      <c r="J18" s="771"/>
      <c r="K18" s="771"/>
      <c r="L18" s="771"/>
      <c r="M18" s="771"/>
      <c r="N18" s="771"/>
      <c r="O18" s="771"/>
      <c r="P18" s="771"/>
      <c r="Q18" s="771"/>
      <c r="R18" s="771"/>
      <c r="S18" s="771"/>
      <c r="T18" s="772"/>
      <c r="U18" s="149"/>
      <c r="V18" s="149"/>
      <c r="W18" s="139"/>
      <c r="X18" s="139"/>
      <c r="Y18" s="139"/>
      <c r="Z18" s="139"/>
    </row>
    <row r="19" spans="1:26" ht="48" customHeight="1">
      <c r="A19" s="144"/>
      <c r="B19" s="144"/>
      <c r="C19" s="144" t="s">
        <v>9</v>
      </c>
      <c r="D19" s="777"/>
      <c r="E19" s="778"/>
      <c r="F19" s="778"/>
      <c r="G19" s="779"/>
      <c r="H19" s="780" t="s">
        <v>10</v>
      </c>
      <c r="I19" s="771"/>
      <c r="J19" s="771"/>
      <c r="K19" s="771"/>
      <c r="L19" s="771"/>
      <c r="M19" s="771"/>
      <c r="N19" s="771"/>
      <c r="O19" s="771"/>
      <c r="P19" s="771"/>
      <c r="Q19" s="771"/>
      <c r="R19" s="771"/>
      <c r="S19" s="771"/>
      <c r="T19" s="772"/>
      <c r="U19" s="144"/>
      <c r="V19" s="144"/>
      <c r="W19" s="139"/>
      <c r="X19" s="139"/>
      <c r="Y19" s="139"/>
      <c r="Z19" s="139"/>
    </row>
    <row r="20" spans="1:26" ht="32.25" customHeight="1">
      <c r="A20" s="143"/>
      <c r="B20" s="143"/>
      <c r="C20" s="143"/>
      <c r="D20" s="150"/>
      <c r="E20" s="150"/>
      <c r="F20" s="150"/>
      <c r="G20" s="150"/>
      <c r="H20" s="143"/>
      <c r="I20" s="143"/>
      <c r="J20" s="143"/>
      <c r="K20" s="143"/>
      <c r="L20" s="143"/>
      <c r="M20" s="143"/>
      <c r="N20" s="143"/>
      <c r="O20" s="143"/>
      <c r="P20" s="143"/>
      <c r="Q20" s="143"/>
      <c r="R20" s="143"/>
      <c r="S20" s="143"/>
      <c r="T20" s="143"/>
      <c r="U20" s="143"/>
      <c r="V20" s="143"/>
      <c r="W20" s="139"/>
      <c r="X20" s="139"/>
      <c r="Y20" s="139"/>
      <c r="Z20" s="139"/>
    </row>
    <row r="21" spans="1:26" ht="45" customHeight="1">
      <c r="A21" s="144"/>
      <c r="B21" s="144"/>
      <c r="C21" s="143" t="s">
        <v>11</v>
      </c>
      <c r="D21" s="781"/>
      <c r="E21" s="778"/>
      <c r="F21" s="778"/>
      <c r="G21" s="779"/>
      <c r="H21" s="151"/>
      <c r="I21" s="143" t="s">
        <v>12</v>
      </c>
      <c r="J21" s="158"/>
      <c r="K21" s="788"/>
      <c r="L21" s="789"/>
      <c r="M21" s="152">
        <v>2024</v>
      </c>
      <c r="N21" s="151"/>
      <c r="O21" s="143" t="s">
        <v>13</v>
      </c>
      <c r="P21" s="781"/>
      <c r="Q21" s="778"/>
      <c r="R21" s="778"/>
      <c r="S21" s="779"/>
      <c r="T21" s="144"/>
      <c r="U21" s="144"/>
      <c r="V21" s="144"/>
      <c r="W21" s="139"/>
      <c r="X21" s="139"/>
      <c r="Y21" s="139"/>
      <c r="Z21" s="139"/>
    </row>
    <row r="22" spans="1:26" ht="14.25" customHeight="1">
      <c r="A22" s="143"/>
      <c r="B22" s="153"/>
      <c r="C22" s="151"/>
      <c r="D22" s="154"/>
      <c r="E22" s="154"/>
      <c r="F22" s="154"/>
      <c r="G22" s="154"/>
      <c r="H22" s="151"/>
      <c r="I22" s="151"/>
      <c r="J22" s="152" t="s">
        <v>14</v>
      </c>
      <c r="K22" s="790" t="s">
        <v>15</v>
      </c>
      <c r="L22" s="772"/>
      <c r="M22" s="152" t="s">
        <v>16</v>
      </c>
      <c r="N22" s="151"/>
      <c r="O22" s="151"/>
      <c r="P22" s="154"/>
      <c r="Q22" s="154"/>
      <c r="R22" s="154"/>
      <c r="S22" s="154"/>
      <c r="T22" s="143"/>
      <c r="U22" s="143"/>
      <c r="V22" s="143"/>
      <c r="W22" s="139"/>
      <c r="X22" s="139"/>
      <c r="Y22" s="139"/>
      <c r="Z22" s="139"/>
    </row>
    <row r="23" spans="1:26" ht="14.25" customHeight="1">
      <c r="A23" s="143"/>
      <c r="B23" s="153"/>
      <c r="C23" s="791"/>
      <c r="D23" s="771"/>
      <c r="E23" s="771"/>
      <c r="F23" s="771"/>
      <c r="G23" s="771"/>
      <c r="H23" s="771"/>
      <c r="I23" s="771"/>
      <c r="J23" s="771"/>
      <c r="K23" s="771"/>
      <c r="L23" s="771"/>
      <c r="M23" s="771"/>
      <c r="N23" s="771"/>
      <c r="O23" s="771"/>
      <c r="P23" s="771"/>
      <c r="Q23" s="771"/>
      <c r="R23" s="771"/>
      <c r="S23" s="772"/>
      <c r="T23" s="143"/>
      <c r="U23" s="143"/>
      <c r="V23" s="143"/>
      <c r="W23" s="139"/>
      <c r="X23" s="139"/>
      <c r="Y23" s="139"/>
      <c r="Z23" s="139"/>
    </row>
    <row r="24" spans="1:26" ht="33.75" customHeight="1">
      <c r="A24" s="782" t="s">
        <v>17</v>
      </c>
      <c r="B24" s="783"/>
      <c r="C24" s="783"/>
      <c r="D24" s="783"/>
      <c r="E24" s="783"/>
      <c r="F24" s="783"/>
      <c r="G24" s="783"/>
      <c r="H24" s="783"/>
      <c r="I24" s="783"/>
      <c r="J24" s="783"/>
      <c r="K24" s="783"/>
      <c r="L24" s="783"/>
      <c r="M24" s="783"/>
      <c r="N24" s="783"/>
      <c r="O24" s="783"/>
      <c r="P24" s="783"/>
      <c r="Q24" s="783"/>
      <c r="R24" s="783"/>
      <c r="S24" s="783"/>
      <c r="T24" s="783"/>
      <c r="U24" s="783"/>
      <c r="V24" s="784"/>
      <c r="W24" s="139"/>
      <c r="X24" s="139"/>
      <c r="Y24" s="139"/>
      <c r="Z24" s="139"/>
    </row>
    <row r="25" spans="1:26" ht="14.25" customHeight="1">
      <c r="A25" s="785" t="s">
        <v>18</v>
      </c>
      <c r="B25" s="786"/>
      <c r="C25" s="786"/>
      <c r="D25" s="786"/>
      <c r="E25" s="786"/>
      <c r="F25" s="786"/>
      <c r="G25" s="786"/>
      <c r="H25" s="786"/>
      <c r="I25" s="786"/>
      <c r="J25" s="786"/>
      <c r="K25" s="786"/>
      <c r="L25" s="786"/>
      <c r="M25" s="786"/>
      <c r="N25" s="786"/>
      <c r="O25" s="786"/>
      <c r="P25" s="786"/>
      <c r="Q25" s="786"/>
      <c r="R25" s="786"/>
      <c r="S25" s="786"/>
      <c r="T25" s="786"/>
      <c r="U25" s="786"/>
      <c r="V25" s="787"/>
      <c r="W25" s="139"/>
      <c r="X25" s="139"/>
      <c r="Y25" s="139"/>
      <c r="Z25" s="139"/>
    </row>
    <row r="26" spans="1:26" ht="115.5" customHeight="1">
      <c r="A26" s="143"/>
      <c r="B26" s="775" t="s">
        <v>19</v>
      </c>
      <c r="C26" s="771"/>
      <c r="D26" s="771"/>
      <c r="E26" s="771"/>
      <c r="F26" s="771"/>
      <c r="G26" s="771"/>
      <c r="H26" s="771"/>
      <c r="I26" s="771"/>
      <c r="J26" s="771"/>
      <c r="K26" s="771"/>
      <c r="L26" s="771"/>
      <c r="M26" s="771"/>
      <c r="N26" s="771"/>
      <c r="O26" s="771"/>
      <c r="P26" s="771"/>
      <c r="Q26" s="771"/>
      <c r="R26" s="771"/>
      <c r="S26" s="771"/>
      <c r="T26" s="771"/>
      <c r="U26" s="772"/>
      <c r="V26" s="143"/>
      <c r="W26" s="139"/>
      <c r="X26" s="139"/>
      <c r="Y26" s="139"/>
      <c r="Z26" s="139"/>
    </row>
    <row r="27" spans="1:26" ht="14.25" customHeight="1">
      <c r="A27" s="143"/>
      <c r="B27" s="155"/>
      <c r="C27" s="155"/>
      <c r="D27" s="155"/>
      <c r="E27" s="155"/>
      <c r="F27" s="155"/>
      <c r="G27" s="155"/>
      <c r="H27" s="155"/>
      <c r="I27" s="155"/>
      <c r="J27" s="155"/>
      <c r="K27" s="155"/>
      <c r="L27" s="155"/>
      <c r="M27" s="155"/>
      <c r="N27" s="155"/>
      <c r="O27" s="155"/>
      <c r="P27" s="155"/>
      <c r="Q27" s="155"/>
      <c r="R27" s="155"/>
      <c r="S27" s="155"/>
      <c r="T27" s="155"/>
      <c r="U27" s="155"/>
      <c r="V27" s="143"/>
      <c r="W27" s="139"/>
      <c r="X27" s="139"/>
      <c r="Y27" s="139"/>
      <c r="Z27" s="139"/>
    </row>
    <row r="28" spans="1:26" ht="14.25" customHeight="1">
      <c r="A28" s="156"/>
      <c r="B28" s="156"/>
      <c r="C28" s="156"/>
      <c r="D28" s="156"/>
      <c r="E28" s="156"/>
      <c r="F28" s="156"/>
      <c r="G28" s="156"/>
      <c r="H28" s="156"/>
      <c r="I28" s="156"/>
      <c r="J28" s="156"/>
      <c r="K28" s="156"/>
      <c r="L28" s="156"/>
      <c r="M28" s="156"/>
      <c r="N28" s="156"/>
      <c r="O28" s="156"/>
      <c r="P28" s="156"/>
      <c r="Q28" s="156"/>
      <c r="R28" s="156"/>
      <c r="S28" s="156"/>
      <c r="T28" s="156"/>
      <c r="U28" s="156"/>
      <c r="V28" s="156"/>
      <c r="W28" s="139"/>
      <c r="X28" s="139"/>
      <c r="Y28" s="139"/>
      <c r="Z28" s="139"/>
    </row>
    <row r="29" spans="1:26" ht="33.75" customHeight="1">
      <c r="A29" s="782" t="s">
        <v>20</v>
      </c>
      <c r="B29" s="783"/>
      <c r="C29" s="783"/>
      <c r="D29" s="783"/>
      <c r="E29" s="783"/>
      <c r="F29" s="783"/>
      <c r="G29" s="783"/>
      <c r="H29" s="783"/>
      <c r="I29" s="783"/>
      <c r="J29" s="783"/>
      <c r="K29" s="783"/>
      <c r="L29" s="783"/>
      <c r="M29" s="783"/>
      <c r="N29" s="783"/>
      <c r="O29" s="783"/>
      <c r="P29" s="783"/>
      <c r="Q29" s="783"/>
      <c r="R29" s="783"/>
      <c r="S29" s="783"/>
      <c r="T29" s="783"/>
      <c r="U29" s="783"/>
      <c r="V29" s="784"/>
      <c r="W29" s="139"/>
      <c r="X29" s="139"/>
      <c r="Y29" s="139"/>
      <c r="Z29" s="139"/>
    </row>
    <row r="30" spans="1:26" ht="55.5" customHeight="1">
      <c r="A30" s="143"/>
      <c r="B30" s="775" t="s">
        <v>21</v>
      </c>
      <c r="C30" s="771"/>
      <c r="D30" s="771"/>
      <c r="E30" s="771"/>
      <c r="F30" s="771"/>
      <c r="G30" s="771"/>
      <c r="H30" s="771"/>
      <c r="I30" s="771"/>
      <c r="J30" s="771"/>
      <c r="K30" s="771"/>
      <c r="L30" s="771"/>
      <c r="M30" s="771"/>
      <c r="N30" s="771"/>
      <c r="O30" s="771"/>
      <c r="P30" s="771"/>
      <c r="Q30" s="771"/>
      <c r="R30" s="771"/>
      <c r="S30" s="771"/>
      <c r="T30" s="771"/>
      <c r="U30" s="772"/>
      <c r="V30" s="143"/>
      <c r="W30" s="139"/>
      <c r="X30" s="139"/>
      <c r="Y30" s="139"/>
      <c r="Z30" s="139"/>
    </row>
    <row r="31" spans="1:26" ht="35.25" customHeight="1">
      <c r="A31" s="143"/>
      <c r="B31" s="770" t="s">
        <v>22</v>
      </c>
      <c r="C31" s="771"/>
      <c r="D31" s="771"/>
      <c r="E31" s="771"/>
      <c r="F31" s="771"/>
      <c r="G31" s="771"/>
      <c r="H31" s="771"/>
      <c r="I31" s="771"/>
      <c r="J31" s="771"/>
      <c r="K31" s="771"/>
      <c r="L31" s="771"/>
      <c r="M31" s="771"/>
      <c r="N31" s="771"/>
      <c r="O31" s="771"/>
      <c r="P31" s="771"/>
      <c r="Q31" s="771"/>
      <c r="R31" s="771"/>
      <c r="S31" s="771"/>
      <c r="T31" s="771"/>
      <c r="U31" s="772"/>
      <c r="V31" s="143"/>
      <c r="W31" s="139"/>
      <c r="X31" s="139"/>
      <c r="Y31" s="139"/>
      <c r="Z31" s="139"/>
    </row>
    <row r="32" spans="1:26" ht="14.25" customHeigh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1:26" ht="14.25"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34" spans="1:26" ht="14.25"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row>
    <row r="35" spans="1:26" ht="14.25" customHeight="1">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row>
    <row r="36" spans="1:26" ht="14.25" customHeight="1">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row>
    <row r="37" spans="1:26" ht="14.25" customHeight="1">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spans="1:26" ht="14.25"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6" ht="14.25" customHeight="1">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6" ht="14.25" customHeight="1">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spans="1:26" ht="14.2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1:26" ht="14.25" customHeight="1">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1:26" ht="14.25" customHeight="1">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spans="1:26" ht="14.25" customHeight="1">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spans="1:26" ht="14.2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1:26" ht="14.25" customHeight="1">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spans="1:26" ht="14.25" customHeight="1">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spans="1:26" ht="14.25" customHeight="1">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ht="14.25" customHeight="1">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1:26" ht="14.25" customHeight="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ht="14.25" customHeight="1">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spans="1:26" ht="14.25" customHeight="1">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spans="1:26" ht="14.25" customHeight="1">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spans="1:26" ht="14.25" customHeight="1">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spans="1:26" ht="14.25" customHeight="1">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spans="1:26"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spans="1:26"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spans="1:26" ht="14.25"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1:26" ht="14.25"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ht="14.25"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spans="1:26" ht="14.25"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1:26" ht="14.25"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spans="1:26" ht="14.25"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spans="1:26" ht="14.25" customHeight="1">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1:26" ht="14.25" customHeight="1">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spans="1:26" ht="14.25" customHeight="1">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spans="1:26" ht="14.25" customHeight="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spans="1:26" ht="14.25" customHeight="1">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ht="14.25" customHeight="1">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1:26" ht="14.25" customHeight="1">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spans="1:26" ht="14.2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spans="1:26" ht="14.25" customHeight="1">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spans="1:26" ht="14.25" customHeight="1">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spans="1:26" ht="14.25" customHeight="1">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spans="1:26" ht="14.25" customHeight="1">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spans="1:26" ht="14.25" customHeight="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spans="1:26" ht="14.25" customHeight="1">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spans="1:26" ht="14.25" customHeight="1">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spans="1:26" ht="14.25" customHeight="1">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ht="14.25" customHeight="1">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ht="14.25" customHeight="1">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ht="14.25" customHeight="1">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ht="14.25" customHeight="1">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ht="14.25" customHeight="1">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ht="14.25" customHeight="1">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ht="14.25" customHeight="1">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ht="14.25" customHeight="1">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1:26" ht="14.25" customHeight="1">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spans="1:26" ht="14.25" customHeight="1">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spans="1:26" ht="14.25" customHeight="1">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spans="1:26" ht="14.25" customHeight="1">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ht="14.25" customHeight="1">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spans="1:26" ht="14.25" customHeight="1">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spans="1:26" ht="14.25" customHeight="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spans="1:26" ht="14.25" customHeight="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26" ht="14.25" customHeight="1">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spans="1:26" ht="14.25" customHeight="1">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spans="1:26" ht="14.25" customHeight="1">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spans="1:26" ht="14.25" customHeight="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spans="1:26" ht="14.25" customHeight="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spans="1:26" ht="14.25" customHeight="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spans="1:26" ht="14.25" customHeight="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spans="1:26" ht="14.25" customHeight="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spans="1:26" ht="14.25" customHeight="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spans="1:26" ht="14.25" customHeight="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spans="1:26" ht="14.25" customHeight="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ht="14.25" customHeight="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spans="1:26" ht="14.25" customHeight="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ht="14.25" customHeight="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1:26" ht="14.25" customHeight="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spans="1:26" ht="14.25" customHeight="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spans="1:26" ht="14.25" customHeight="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spans="1:26" ht="14.25" customHeight="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spans="1:26" ht="14.25" customHeight="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spans="1:26" ht="14.25" customHeight="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spans="1:26" ht="14.25" customHeight="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spans="1:26" ht="14.25" customHeight="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ht="14.25" customHeight="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ht="14.25" customHeight="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14.25" customHeight="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ht="14.25" customHeight="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spans="1:26" ht="14.25" customHeight="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spans="1:26" ht="14.2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spans="1:26" ht="14.2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spans="1:26" ht="14.2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spans="1:26" ht="14.25" customHeight="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spans="1:26" ht="14.25" customHeight="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spans="1:26" ht="14.25" customHeight="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spans="1:26" ht="14.25" customHeight="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spans="1:26" ht="14.25" customHeight="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spans="1:26" ht="14.25" customHeight="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ht="14.25" customHeight="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spans="1:26" ht="14.25" customHeight="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ht="14.25" customHeight="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spans="1:26" ht="14.25" customHeight="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spans="1:26" ht="14.25" customHeight="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1:26" ht="14.25" customHeight="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spans="1:26" ht="14.25" customHeight="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spans="1:26" ht="14.25" customHeight="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spans="1:26" ht="14.25" customHeight="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spans="1:26" ht="14.25" customHeight="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spans="1:26" ht="14.25" customHeight="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spans="1:26" ht="14.25" customHeight="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spans="1:26" ht="14.25" customHeight="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spans="1:26" ht="14.2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spans="1:26" ht="14.25" customHeight="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spans="1:26" ht="14.25"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spans="1:26" ht="14.25" customHeight="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spans="1:26" ht="14.25" customHeight="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spans="1:26" ht="14.25" customHeight="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spans="1:26" ht="14.25" customHeight="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1:26" ht="14.25" customHeight="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spans="1:26" ht="14.25" customHeight="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spans="1:26" ht="14.25"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spans="1:26" ht="14.25"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spans="1:26" ht="14.25" customHeight="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spans="1:26" ht="14.25" customHeight="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spans="1:26" ht="14.25"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spans="1:26" ht="14.25"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spans="1:26" ht="14.25"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26" ht="14.25"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spans="1:26" ht="14.25"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spans="1:26" ht="14.2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spans="1:26" ht="14.25"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spans="1:26" ht="14.25"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spans="1:26" ht="14.25"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spans="1:26" ht="14.25"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spans="1:26" ht="14.25"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spans="1:26" ht="14.25"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spans="1:26" ht="14.25"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spans="1:26" ht="14.25"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spans="1:26" ht="14.25"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spans="1:26" ht="14.25"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spans="1:26" ht="14.25"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spans="1:26" ht="14.25"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spans="1:26" ht="14.25"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spans="1:26" ht="14.25"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spans="1:26" ht="14.25"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spans="1:26" ht="14.25"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spans="1:26" ht="14.25"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spans="1:26" ht="14.25"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spans="1:26" ht="14.25"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spans="1:26" ht="14.25"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spans="1:26" ht="14.25"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spans="1:26" ht="14.25"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1:26" ht="14.25"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spans="1:26" ht="14.25"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spans="1:26" ht="14.25"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spans="1:26" ht="14.25"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spans="1:26" ht="14.25"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spans="1:26" ht="14.25"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spans="1:26" ht="14.25"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spans="1:26" ht="14.25"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spans="1:26" ht="14.25"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spans="1:26" ht="14.25"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spans="1:26" ht="14.25"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spans="1:26" ht="14.25"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spans="1:26" ht="14.25"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spans="1:26" ht="14.25"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spans="1:26" ht="14.25"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spans="1:26" ht="14.25"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spans="1:26" ht="14.25"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1:26" ht="14.25"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1:26" ht="14.25"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spans="1:26" ht="14.25"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spans="1:26" ht="14.25"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spans="1:26" ht="14.25"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spans="1:26" ht="14.25"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spans="1:26" ht="14.25"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spans="1:26" ht="14.25"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spans="1:26" ht="14.25"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spans="1:26" ht="14.25"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spans="1:26" ht="14.25"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spans="1:26" ht="14.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spans="1:26" ht="14.25"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spans="1:26" ht="14.25"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spans="1:26" ht="14.25"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spans="1:26" ht="14.25"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spans="1:26" ht="14.25"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spans="1:26" ht="14.25"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spans="1:26" ht="14.25"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spans="1:26" ht="14.25"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spans="1:26" ht="14.25"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spans="1:26" ht="14.25"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ht="14.25"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spans="1:26" ht="14.25"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spans="1:26" ht="14.25"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spans="1:26" ht="14.2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spans="1:26" ht="14.25"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spans="1:26" ht="14.25"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spans="1:26" ht="14.25"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spans="1:26" ht="14.2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spans="1:26" ht="14.25"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spans="1:26" ht="14.25"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1:26" ht="14.25"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spans="1:26" ht="14.25"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spans="1:26" ht="14.25"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spans="1:26" ht="14.25"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spans="1:26" ht="14.25"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spans="1:26" ht="14.25"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spans="1:26" ht="14.25"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spans="1:26" ht="14.25"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spans="1:26" ht="14.25"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spans="1:26" ht="14.25"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spans="1:26" ht="14.25"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spans="1:26" ht="14.25"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spans="1:26" ht="14.25"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spans="1:26" ht="14.25"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spans="1:26" ht="14.25"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spans="1:26" ht="14.25"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spans="1:26" ht="14.25"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spans="1:26" ht="14.25"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spans="1:26" ht="14.25"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spans="1:26" ht="14.25"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spans="1:26" ht="14.25"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spans="1:26" ht="14.25"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spans="1:26" ht="14.25"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spans="1:26" ht="14.25"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spans="1:26" ht="14.25"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spans="1:26" ht="14.25"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spans="1:26" ht="14.25"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ht="14.25"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spans="1:26" ht="14.25"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spans="1:26" ht="14.25"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14.25"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14.25"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14.25"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14.25"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14.25"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14.25"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14.25"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14.25"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spans="1:26" ht="14.25"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spans="1:26" ht="14.25"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14.25"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14.25"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14.25"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14.25"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14.25"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14.25"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14.25"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14.25"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spans="1:26" ht="14.25"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spans="1:26" ht="14.25"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14.25"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14.25"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14.25"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14.25"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14.25"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14.25"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14.25"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spans="1:26" ht="14.25"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spans="1:26" ht="14.25"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spans="1:26" ht="14.25"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spans="1:26" ht="14.25"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spans="1:26" ht="14.25"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spans="1:26" ht="14.25"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spans="1:26" ht="14.25"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1:26" ht="14.25"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spans="1:26" ht="14.25"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spans="1:26" ht="14.25"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spans="1:26" ht="14.25"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spans="1:26" ht="14.25"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spans="1:26" ht="14.25"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spans="1:26" ht="14.25"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spans="1:26" ht="14.25"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spans="1:26" ht="14.25"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26" ht="14.25"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spans="1:26" ht="14.25"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spans="1:26" ht="14.25"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spans="1:26" ht="14.25"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spans="1:26" ht="14.25"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spans="1:26" ht="14.25"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spans="1:26" ht="14.25"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spans="1:26" ht="14.25"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spans="1:26" ht="14.25"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spans="1:26" ht="14.25"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ht="14.25"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spans="1:26" ht="14.25"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spans="1:26" ht="14.25"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spans="1:26" ht="14.25"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spans="1:26" ht="14.25"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spans="1:26" ht="14.25"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spans="1:26" ht="14.25"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spans="1:26" ht="14.25"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spans="1:26" ht="14.25"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ht="14.25"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spans="1:26" ht="14.25"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spans="1:26" ht="14.25"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spans="1:26" ht="14.25"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spans="1:26" ht="14.25"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spans="1:26" ht="14.25"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spans="1:26" ht="14.25"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spans="1:26" ht="14.25"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spans="1:26" ht="14.25"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spans="1:26" ht="14.25"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spans="1:26" ht="14.25"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spans="1:26" ht="14.25"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spans="1:26" ht="14.25"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spans="1:26" ht="14.25"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ht="14.25"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spans="1:26" ht="14.25"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spans="1:26" ht="14.25"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spans="1:26" ht="14.25"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spans="1:26" ht="14.25"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spans="1:26" ht="14.25"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spans="1:26" ht="14.25"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spans="1:26" ht="14.25"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spans="1:26" ht="14.25"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ht="14.25"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1:26" ht="14.25"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spans="1:26" ht="14.25"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spans="1:26" ht="14.25"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spans="1:26" ht="14.25"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spans="1:26" ht="14.25"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spans="1:26" ht="14.25"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spans="1:26" ht="14.25"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spans="1:26" ht="14.25"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spans="1:26" ht="14.25"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spans="1:26" ht="14.25"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spans="1:26" ht="14.25"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spans="1:26" ht="14.25"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spans="1:26" ht="14.25"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ht="14.25"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spans="1:26" ht="14.25"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14.25"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14.25"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14.25"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14.25"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14.25"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14.25"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14.25"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14.25"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14.25"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14.25"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14.25"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14.25"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14.25"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14.25"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14.25"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14.25"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14.25"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14.25"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14.25"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14.25"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14.25"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14.25"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14.25"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14.25"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14.25"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14.25"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14.25"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14.25"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14.25"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14.25"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14.25"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14.25"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14.25"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14.25"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14.25"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14.25"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14.25"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14.25"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14.25"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14.25"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14.25"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14.25"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14.25"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14.25"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14.25"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14.25"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14.25"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14.25"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14.25"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14.25"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14.25"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14.25"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14.25"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4.25"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4.25"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14.25"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14.25"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14.25"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14.25"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14.25"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14.25"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4.25"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4.25"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4.25"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4.25"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4.25"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4.25"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4.25"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4.25"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4.25"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4.25"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4.25"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4.25"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4.25"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4.25"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4.25"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4.25"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4.25"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4.25"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4.25"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4.25"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4.25"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4.25"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4.25"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4.25"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4.25"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4.25"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4.25"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4.25"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4.25"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4.25"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4.25"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4.25"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4.25"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4.25"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4.25"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4.25"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4.25"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4.25"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4.25"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4.25"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4.25"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4.25"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4.25"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4.25"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4.25"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4.25"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4.25"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4.25"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4.25"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4.25"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4.25"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4.25"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4.25"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4.25"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4.25"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4.25"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4.25"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4.25"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4.25"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4.25"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4.25"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4.25"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4.25"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4.25"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4.25"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4.25"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4.25"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4.25"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4.25"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4.25"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4.25"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4.25"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4.25"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4.25"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4.25"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4.25"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4.25"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4.25"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4.25"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4.25"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4.25"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4.25"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4.25"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4.25"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4.25"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4.25"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4.25"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4.25"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4.25"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4.25"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4.25"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4.25"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4.25"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4.25"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4.25"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4.25"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4.25"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4.25"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4.25"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4.25"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4.25"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4.25"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4.25"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4.25"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4.25"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4.25"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4.25"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4.25"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4.25"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4.25"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4.25"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4.25"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4.25"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4.25"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4.25"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4.25"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4.25"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4.25"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4.25"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4.25"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4.25"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4.25"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4.25"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4.25"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4.25"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4.25"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4.25"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4.25"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4.25"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4.25"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4.25"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4.25"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4.25"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4.25"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4.25"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4.25"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4.25"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4.25"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4.25"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4.25"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4.25"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4.25"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4.25"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4.25"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4.25"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4.25"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4.25"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4.25"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4.25"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4.25"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4.25"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4.25"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4.25"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4.25"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4.25"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4.25"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4.25"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4.25"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4.25"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4.25"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4.25"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4.25"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4.25"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4.25"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4.25"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4.25"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4.25"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4.25"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4.25"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4.25"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4.25"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4.25"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4.25"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4.25"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4.25"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4.25"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4.25"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4.25"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4.25"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4.25"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4.25"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4.25"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4.25"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4.25"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4.25"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4.25"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4.25"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4.25"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4.25"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4.25"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4.25"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4.25"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4.25"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4.25"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4.25"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4.25"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4.25"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4.25"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4.25"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4.25"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4.25"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4.25"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4.25"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4.25"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4.25"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4.25"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4.25"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4.25"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4.25"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4.25"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4.25"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4.25"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4.25"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4.25"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4.25"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4.25"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4.25"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4.25"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4.25"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4.25"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4.25"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4.25"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4.25"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4.25"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4.25"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4.25"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4.25"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4.25"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4.25"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4.25"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4.25"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4.25"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4.25"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4.25"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4.25"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4.25"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4.25"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4.25"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4.25"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4.25"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4.25"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4.25"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4.25"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4.25"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4.25"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4.25"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4.25"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4.25"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4.25"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4.25"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4.25"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4.25"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4.25"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4.25"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4.25"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4.25"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4.25"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4.25"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4.25"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4.25"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4.25"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4.25"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4.25"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4.25"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4.25"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4.25"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4.25"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4.25"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4.25"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4.25"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4.25"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4.25"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4.25"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4.25"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4.25"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4.25"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4.25"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4.25"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4.25"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4.25"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4.25"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4.25"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4.25"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4.25"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4.25"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4.25"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4.25"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4.25"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4.25"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4.25"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4.25"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4.25"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4.25"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4.25"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4.25"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4.25"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4.25"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4.25"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4.25"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4.25"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4.25"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4.25"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4.25"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4.25"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4.25"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4.25"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4.25"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4.25"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4.25"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4.25"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4.25"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4.25"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4.25"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4.25"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4.25"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4.25"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4.25"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4.25"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4.25"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4.25"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4.25"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4.25"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4.25"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4.25"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4.25"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4.25"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4.25"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4.25"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4.25"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4.25"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4.25"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4.25"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4.25"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4.25"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4.25"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4.25"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4.25"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4.25"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4.25"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4.25"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4.25"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4.25"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4.25"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4.25"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4.25"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4.25"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4.25"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4.25"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4.25"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4.25"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4.25"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4.25"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4.25"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4.25"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4.25"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4.25"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4.25"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4.25"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4.25"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4.25"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4.25"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4.25"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4.25"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4.25"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4.25"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4.25"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4.25"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4.25"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4.25"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4.25"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4.25"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4.25"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4.25"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4.25"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4.25"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4.25"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4.25"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4.25"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4.25"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4.25"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4.25"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4.25"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4.25"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4.25"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4.25"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4.25"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4.25"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4.25"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4.25"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4.25"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4.25"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4.25"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4.25"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4.25"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4.25"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4.25"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4.25"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4.25"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4.25"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4.25"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4.25"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4.25"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4.25"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4.25"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4.25"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4.25"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4.25"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4.25"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4.25"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4.25"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4.25"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4.25"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4.25"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4.25"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4.25"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4.25"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4.25"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4.25"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4.25"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4.25"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4.25"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4.25"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4.25"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4.25"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4.25"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4.25"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4.25"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4.25"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4.25"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4.25"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4.25"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4.25"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4.25"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4.25"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4.25"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4.25"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4.25"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4.25"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4.25"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4.25"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4.25"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4.25"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4.25"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4.25"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4.25"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4.25"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4.25"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4.25"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4.25"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4.25"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4.25"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4.25"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4.25"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4.25"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4.25"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4.25"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4.25"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4.25"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4.25"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4.25"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4.25"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4.25"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4.25"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4.25"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4.25"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4.25"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4.25"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4.25"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4.25"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4.25"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4.25"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4.25"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4.25"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4.25"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4.25"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4.25"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4.25"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4.25"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4.25"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4.25"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4.25"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4.25"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4.25"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4.25"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4.25"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4.25"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4.25"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4.25"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4.25"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4.25"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4.25"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4.25"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4.25"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4.25"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4.25"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4.25"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4.25"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4.25"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4.25"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4.25"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4.25"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4.25"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4.25"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4.25"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4.25"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4.25"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4.25"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4.25"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4.25"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4.25"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4.25"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4.25"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4.25"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4.25"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4.25"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4.25"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4.25"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4.25"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4.25"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4.25"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4.25"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4.25"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4.25"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4.25"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4.25"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4.25"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4.25"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4.25"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4.25"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4.25"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4.25"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4.25"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4.25"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4.25"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4.25"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4.25"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4.25"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4.25"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4.25"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4.25"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4.25"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4.25"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4.25"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4.25"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4.25"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4.25"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4.25"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4.25"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4.25"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4.25"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4.25"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4.25"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4.25"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4.25"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4.25"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4.25"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4.25"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4.25"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4.25"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4.25"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4.25"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4.25"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4.25"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4.25"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4.25"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4.25"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4.25"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4.25"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4.25"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4.25"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4.25"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4.25"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4.25" customHeight="1">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4.25" customHeight="1">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row r="1001" spans="1:26" ht="14.25" customHeight="1">
      <c r="A1001" s="157"/>
      <c r="B1001" s="157"/>
      <c r="C1001" s="157"/>
      <c r="D1001" s="157"/>
      <c r="E1001" s="157"/>
      <c r="F1001" s="157"/>
      <c r="G1001" s="157"/>
      <c r="H1001" s="157"/>
      <c r="I1001" s="157"/>
      <c r="J1001" s="157"/>
      <c r="K1001" s="157"/>
      <c r="L1001" s="157"/>
      <c r="M1001" s="157"/>
      <c r="N1001" s="157"/>
      <c r="O1001" s="157"/>
      <c r="P1001" s="157"/>
      <c r="Q1001" s="157"/>
      <c r="R1001" s="157"/>
      <c r="S1001" s="157"/>
      <c r="T1001" s="157"/>
      <c r="U1001" s="157"/>
      <c r="V1001" s="157"/>
      <c r="W1001" s="157"/>
      <c r="X1001" s="157"/>
      <c r="Y1001" s="157"/>
      <c r="Z1001" s="157"/>
    </row>
  </sheetData>
  <sheetProtection algorithmName="SHA-512" hashValue="Nu+6Lw8rvcE5zDjSF+22OsxqxGJ1bSKXc1Gu5i11wHycBwWp69pKbj8TNrkIVjXtceFCr25wKJ0jLcRYilHdag==" saltValue="loKvXhHcNL3wgSn8ypefYA==" spinCount="100000" sheet="1" objects="1" scenarios="1" selectLockedCells="1"/>
  <mergeCells count="23">
    <mergeCell ref="A1:V1"/>
    <mergeCell ref="B2:U2"/>
    <mergeCell ref="B4:U4"/>
    <mergeCell ref="A6:V6"/>
    <mergeCell ref="A7:V7"/>
    <mergeCell ref="B8:U8"/>
    <mergeCell ref="B9:U9"/>
    <mergeCell ref="K21:L21"/>
    <mergeCell ref="K22:L22"/>
    <mergeCell ref="C23:S23"/>
    <mergeCell ref="B31:U31"/>
    <mergeCell ref="A14:V14"/>
    <mergeCell ref="B16:U16"/>
    <mergeCell ref="C18:T18"/>
    <mergeCell ref="D19:G19"/>
    <mergeCell ref="H19:T19"/>
    <mergeCell ref="D21:G21"/>
    <mergeCell ref="P21:S21"/>
    <mergeCell ref="A24:V24"/>
    <mergeCell ref="A25:V25"/>
    <mergeCell ref="B26:U26"/>
    <mergeCell ref="A29:V29"/>
    <mergeCell ref="B30:U3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289B7"/>
  </sheetPr>
  <dimension ref="A1:AA83"/>
  <sheetViews>
    <sheetView zoomScaleNormal="100" workbookViewId="0">
      <selection activeCell="C3" sqref="C3"/>
    </sheetView>
  </sheetViews>
  <sheetFormatPr defaultColWidth="14.453125" defaultRowHeight="15" customHeight="1"/>
  <cols>
    <col min="1" max="1" width="8.08984375" style="368" customWidth="1"/>
    <col min="2" max="2" width="33.81640625" customWidth="1"/>
    <col min="3" max="3" width="69.453125" customWidth="1"/>
    <col min="4" max="4" width="59.81640625" customWidth="1"/>
    <col min="5" max="25" width="9.453125" customWidth="1"/>
    <col min="26" max="27" width="8.7265625" hidden="1" customWidth="1"/>
  </cols>
  <sheetData>
    <row r="1" spans="1:27" ht="26" customHeight="1">
      <c r="A1" s="815" t="s">
        <v>23</v>
      </c>
      <c r="B1" s="809"/>
      <c r="C1" s="809"/>
      <c r="D1" s="810"/>
      <c r="E1" s="159"/>
      <c r="F1" s="159"/>
      <c r="G1" s="159"/>
      <c r="H1" s="159"/>
      <c r="I1" s="159"/>
      <c r="J1" s="159"/>
      <c r="K1" s="159"/>
      <c r="L1" s="159"/>
      <c r="M1" s="159"/>
      <c r="N1" s="159"/>
      <c r="O1" s="159"/>
      <c r="P1" s="159"/>
      <c r="Q1" s="159"/>
      <c r="R1" s="159"/>
      <c r="S1" s="159"/>
      <c r="T1" s="159"/>
      <c r="U1" s="159"/>
      <c r="V1" s="159"/>
      <c r="W1" s="159"/>
      <c r="X1" s="159"/>
      <c r="Y1" s="159"/>
      <c r="Z1" s="160"/>
      <c r="AA1" s="160"/>
    </row>
    <row r="2" spans="1:27" ht="25.5" customHeight="1">
      <c r="A2" s="161" t="s">
        <v>24</v>
      </c>
      <c r="B2" s="162" t="s">
        <v>25</v>
      </c>
      <c r="C2" s="162" t="s">
        <v>26</v>
      </c>
      <c r="D2" s="162" t="s">
        <v>27</v>
      </c>
      <c r="E2" s="159"/>
      <c r="F2" s="159"/>
      <c r="G2" s="159"/>
      <c r="H2" s="159"/>
      <c r="I2" s="159"/>
      <c r="J2" s="159"/>
      <c r="K2" s="159"/>
      <c r="L2" s="159"/>
      <c r="M2" s="159"/>
      <c r="N2" s="159"/>
      <c r="O2" s="159"/>
      <c r="P2" s="159"/>
      <c r="Q2" s="159"/>
      <c r="R2" s="159"/>
      <c r="S2" s="159"/>
      <c r="T2" s="159"/>
      <c r="U2" s="159"/>
      <c r="V2" s="159"/>
      <c r="W2" s="159"/>
      <c r="X2" s="159"/>
      <c r="Y2" s="159"/>
      <c r="Z2" s="160"/>
      <c r="AA2" s="160"/>
    </row>
    <row r="3" spans="1:27" ht="117.75" customHeight="1">
      <c r="A3" s="163" t="s">
        <v>28</v>
      </c>
      <c r="B3" s="164" t="s">
        <v>29</v>
      </c>
      <c r="C3" s="204"/>
      <c r="D3" s="364" t="s">
        <v>30</v>
      </c>
      <c r="E3" s="159"/>
      <c r="F3" s="159"/>
      <c r="G3" s="159"/>
      <c r="H3" s="159"/>
      <c r="I3" s="159"/>
      <c r="J3" s="159"/>
      <c r="K3" s="159"/>
      <c r="L3" s="159"/>
      <c r="M3" s="159"/>
      <c r="N3" s="159"/>
      <c r="O3" s="159"/>
      <c r="P3" s="159"/>
      <c r="Q3" s="159"/>
      <c r="R3" s="159"/>
      <c r="S3" s="159"/>
      <c r="T3" s="159"/>
      <c r="U3" s="159"/>
      <c r="V3" s="159"/>
      <c r="W3" s="159"/>
      <c r="X3" s="159"/>
      <c r="Y3" s="159"/>
      <c r="Z3" s="160"/>
      <c r="AA3" s="160"/>
    </row>
    <row r="4" spans="1:27" ht="36" customHeight="1">
      <c r="A4" s="816" t="s">
        <v>31</v>
      </c>
      <c r="B4" s="774"/>
      <c r="C4" s="774"/>
      <c r="D4" s="774"/>
      <c r="E4" s="159"/>
      <c r="F4" s="159"/>
      <c r="G4" s="159"/>
      <c r="H4" s="159"/>
      <c r="I4" s="159"/>
      <c r="J4" s="159"/>
      <c r="K4" s="159"/>
      <c r="L4" s="159"/>
      <c r="M4" s="159"/>
      <c r="N4" s="159"/>
      <c r="O4" s="159"/>
      <c r="P4" s="159"/>
      <c r="Q4" s="159"/>
      <c r="R4" s="159"/>
      <c r="S4" s="159"/>
      <c r="T4" s="159"/>
      <c r="U4" s="159"/>
      <c r="V4" s="159"/>
      <c r="W4" s="159"/>
      <c r="X4" s="159"/>
      <c r="Y4" s="159"/>
      <c r="Z4" s="160"/>
      <c r="AA4" s="160"/>
    </row>
    <row r="5" spans="1:27" ht="66.75" customHeight="1">
      <c r="A5" s="165" t="s">
        <v>32</v>
      </c>
      <c r="B5" s="122" t="s">
        <v>33</v>
      </c>
      <c r="C5" s="205"/>
      <c r="D5" s="166" t="s">
        <v>34</v>
      </c>
      <c r="E5" s="159"/>
      <c r="F5" s="159"/>
      <c r="G5" s="159"/>
      <c r="H5" s="159"/>
      <c r="I5" s="159"/>
      <c r="J5" s="159"/>
      <c r="K5" s="159"/>
      <c r="L5" s="159"/>
      <c r="M5" s="159"/>
      <c r="N5" s="159"/>
      <c r="O5" s="159"/>
      <c r="P5" s="159"/>
      <c r="Q5" s="159"/>
      <c r="R5" s="159"/>
      <c r="S5" s="159"/>
      <c r="T5" s="159"/>
      <c r="U5" s="159"/>
      <c r="V5" s="159"/>
      <c r="W5" s="159"/>
      <c r="X5" s="159"/>
      <c r="Y5" s="159"/>
      <c r="Z5" s="160"/>
      <c r="AA5" s="160"/>
    </row>
    <row r="6" spans="1:27" ht="132.75" customHeight="1">
      <c r="A6" s="165" t="s">
        <v>35</v>
      </c>
      <c r="B6" s="122" t="s">
        <v>36</v>
      </c>
      <c r="C6" s="205"/>
      <c r="D6" s="167" t="s">
        <v>37</v>
      </c>
      <c r="E6" s="159"/>
      <c r="F6" s="159"/>
      <c r="G6" s="159"/>
      <c r="H6" s="159"/>
      <c r="I6" s="159"/>
      <c r="J6" s="159"/>
      <c r="K6" s="159"/>
      <c r="L6" s="159"/>
      <c r="M6" s="159"/>
      <c r="N6" s="159"/>
      <c r="O6" s="159"/>
      <c r="P6" s="159"/>
      <c r="Q6" s="159"/>
      <c r="R6" s="159"/>
      <c r="S6" s="159"/>
      <c r="T6" s="159"/>
      <c r="U6" s="159"/>
      <c r="V6" s="159"/>
      <c r="W6" s="159"/>
      <c r="X6" s="159"/>
      <c r="Y6" s="159"/>
      <c r="Z6" s="160"/>
      <c r="AA6" s="160"/>
    </row>
    <row r="7" spans="1:27" ht="39.75" customHeight="1">
      <c r="A7" s="818" t="s">
        <v>38</v>
      </c>
      <c r="B7" s="817" t="s">
        <v>39</v>
      </c>
      <c r="C7" s="205"/>
      <c r="D7" s="807" t="s">
        <v>40</v>
      </c>
      <c r="E7" s="159"/>
      <c r="F7" s="159"/>
      <c r="G7" s="159"/>
      <c r="H7" s="159"/>
      <c r="I7" s="159"/>
      <c r="J7" s="159"/>
      <c r="K7" s="159"/>
      <c r="L7" s="159"/>
      <c r="M7" s="159"/>
      <c r="N7" s="159"/>
      <c r="O7" s="159"/>
      <c r="P7" s="159"/>
      <c r="Q7" s="159"/>
      <c r="R7" s="159"/>
      <c r="S7" s="159"/>
      <c r="T7" s="159"/>
      <c r="U7" s="159"/>
      <c r="V7" s="159"/>
      <c r="W7" s="159"/>
      <c r="X7" s="159"/>
      <c r="Y7" s="159"/>
      <c r="Z7" s="160"/>
      <c r="AA7" s="160"/>
    </row>
    <row r="8" spans="1:27" ht="27.75" customHeight="1">
      <c r="A8" s="813"/>
      <c r="B8" s="769"/>
      <c r="C8" s="168" t="s">
        <v>41</v>
      </c>
      <c r="D8" s="769"/>
      <c r="E8" s="159"/>
      <c r="F8" s="159"/>
      <c r="G8" s="159"/>
      <c r="H8" s="159"/>
      <c r="I8" s="159"/>
      <c r="J8" s="159"/>
      <c r="K8" s="159"/>
      <c r="L8" s="159"/>
      <c r="M8" s="159"/>
      <c r="N8" s="159"/>
      <c r="O8" s="159"/>
      <c r="P8" s="159"/>
      <c r="Q8" s="159"/>
      <c r="R8" s="159"/>
      <c r="S8" s="159"/>
      <c r="T8" s="159"/>
      <c r="U8" s="159"/>
      <c r="V8" s="159"/>
      <c r="W8" s="159"/>
      <c r="X8" s="159"/>
      <c r="Y8" s="159"/>
      <c r="Z8" s="160"/>
      <c r="AA8" s="160"/>
    </row>
    <row r="9" spans="1:27" ht="66" customHeight="1">
      <c r="A9" s="814"/>
      <c r="B9" s="774"/>
      <c r="C9" s="206"/>
      <c r="D9" s="774"/>
      <c r="E9" s="159"/>
      <c r="F9" s="159"/>
      <c r="G9" s="159"/>
      <c r="H9" s="159"/>
      <c r="I9" s="159"/>
      <c r="J9" s="159"/>
      <c r="K9" s="159"/>
      <c r="L9" s="159"/>
      <c r="M9" s="159"/>
      <c r="N9" s="159"/>
      <c r="O9" s="159"/>
      <c r="P9" s="159"/>
      <c r="Q9" s="159"/>
      <c r="R9" s="159"/>
      <c r="S9" s="159"/>
      <c r="T9" s="159"/>
      <c r="U9" s="159"/>
      <c r="V9" s="159"/>
      <c r="W9" s="159"/>
      <c r="X9" s="159"/>
      <c r="Y9" s="159"/>
      <c r="Z9" s="160"/>
      <c r="AA9" s="160"/>
    </row>
    <row r="10" spans="1:27" ht="33.75" customHeight="1">
      <c r="A10" s="169" t="s">
        <v>42</v>
      </c>
      <c r="B10" s="122" t="s">
        <v>43</v>
      </c>
      <c r="C10" s="205"/>
      <c r="D10" s="166" t="s">
        <v>44</v>
      </c>
      <c r="E10" s="159"/>
      <c r="F10" s="159"/>
      <c r="G10" s="159"/>
      <c r="H10" s="159"/>
      <c r="I10" s="159"/>
      <c r="J10" s="159"/>
      <c r="K10" s="159"/>
      <c r="L10" s="159"/>
      <c r="M10" s="159"/>
      <c r="N10" s="159"/>
      <c r="O10" s="159"/>
      <c r="P10" s="159"/>
      <c r="Q10" s="159"/>
      <c r="R10" s="159"/>
      <c r="S10" s="159"/>
      <c r="T10" s="159"/>
      <c r="U10" s="159"/>
      <c r="V10" s="159"/>
      <c r="W10" s="159"/>
      <c r="X10" s="159"/>
      <c r="Y10" s="159"/>
      <c r="Z10" s="160"/>
      <c r="AA10" s="160"/>
    </row>
    <row r="11" spans="1:27" ht="36.75" customHeight="1">
      <c r="A11" s="51" t="s">
        <v>45</v>
      </c>
      <c r="B11" s="122" t="s">
        <v>46</v>
      </c>
      <c r="C11" s="207"/>
      <c r="D11" s="170" t="s">
        <v>47</v>
      </c>
      <c r="E11" s="159"/>
      <c r="F11" s="159"/>
      <c r="G11" s="159"/>
      <c r="H11" s="159"/>
      <c r="I11" s="159"/>
      <c r="J11" s="159"/>
      <c r="K11" s="159"/>
      <c r="L11" s="159"/>
      <c r="M11" s="159"/>
      <c r="N11" s="159"/>
      <c r="O11" s="159"/>
      <c r="P11" s="159"/>
      <c r="Q11" s="159"/>
      <c r="R11" s="159"/>
      <c r="S11" s="159"/>
      <c r="T11" s="159"/>
      <c r="U11" s="159"/>
      <c r="V11" s="159"/>
      <c r="W11" s="159"/>
      <c r="X11" s="159"/>
      <c r="Y11" s="159"/>
      <c r="Z11" s="171"/>
      <c r="AA11" s="171"/>
    </row>
    <row r="12" spans="1:27" ht="36" customHeight="1">
      <c r="A12" s="808" t="s">
        <v>48</v>
      </c>
      <c r="B12" s="809"/>
      <c r="C12" s="809"/>
      <c r="D12" s="810"/>
      <c r="E12" s="159"/>
      <c r="F12" s="159"/>
      <c r="G12" s="159"/>
      <c r="H12" s="159"/>
      <c r="I12" s="159"/>
      <c r="J12" s="159"/>
      <c r="K12" s="159"/>
      <c r="L12" s="159"/>
      <c r="M12" s="159"/>
      <c r="N12" s="159"/>
      <c r="O12" s="159"/>
      <c r="P12" s="159"/>
      <c r="Q12" s="159"/>
      <c r="R12" s="159"/>
      <c r="S12" s="159"/>
      <c r="T12" s="159"/>
      <c r="U12" s="159"/>
      <c r="V12" s="159"/>
      <c r="W12" s="159"/>
      <c r="X12" s="159"/>
      <c r="Y12" s="159"/>
      <c r="Z12" s="160"/>
      <c r="AA12" s="160"/>
    </row>
    <row r="13" spans="1:27" ht="45" customHeight="1">
      <c r="A13" s="172" t="s">
        <v>49</v>
      </c>
      <c r="B13" s="173" t="s">
        <v>50</v>
      </c>
      <c r="C13" s="208"/>
      <c r="D13" s="174" t="s">
        <v>51</v>
      </c>
      <c r="E13" s="159"/>
      <c r="F13" s="159"/>
      <c r="G13" s="159"/>
      <c r="H13" s="159"/>
      <c r="I13" s="159"/>
      <c r="J13" s="159"/>
      <c r="K13" s="159"/>
      <c r="L13" s="159"/>
      <c r="M13" s="159"/>
      <c r="N13" s="159"/>
      <c r="O13" s="159"/>
      <c r="P13" s="159"/>
      <c r="Q13" s="159"/>
      <c r="R13" s="159"/>
      <c r="S13" s="159"/>
      <c r="T13" s="159"/>
      <c r="U13" s="159"/>
      <c r="V13" s="159"/>
      <c r="W13" s="159"/>
      <c r="X13" s="159"/>
      <c r="Y13" s="159"/>
      <c r="Z13" s="160"/>
      <c r="AA13" s="160"/>
    </row>
    <row r="14" spans="1:27" ht="45" customHeight="1">
      <c r="A14" s="175" t="s">
        <v>52</v>
      </c>
      <c r="B14" s="176" t="s">
        <v>53</v>
      </c>
      <c r="C14" s="208"/>
      <c r="D14" s="177" t="s">
        <v>54</v>
      </c>
      <c r="E14" s="159"/>
      <c r="F14" s="159"/>
      <c r="G14" s="159"/>
      <c r="H14" s="159"/>
      <c r="I14" s="159"/>
      <c r="J14" s="159"/>
      <c r="K14" s="159"/>
      <c r="L14" s="159"/>
      <c r="M14" s="159"/>
      <c r="N14" s="159"/>
      <c r="O14" s="159"/>
      <c r="P14" s="159"/>
      <c r="Q14" s="159"/>
      <c r="R14" s="159"/>
      <c r="S14" s="159"/>
      <c r="T14" s="159"/>
      <c r="U14" s="159"/>
      <c r="V14" s="159"/>
      <c r="W14" s="159"/>
      <c r="X14" s="159"/>
      <c r="Y14" s="159"/>
      <c r="Z14" s="160"/>
      <c r="AA14" s="160"/>
    </row>
    <row r="15" spans="1:27" ht="70.5" customHeight="1">
      <c r="A15" s="175" t="s">
        <v>55</v>
      </c>
      <c r="B15" s="176" t="s">
        <v>56</v>
      </c>
      <c r="C15" s="209"/>
      <c r="D15" s="177" t="s">
        <v>57</v>
      </c>
      <c r="E15" s="159"/>
      <c r="F15" s="159"/>
      <c r="G15" s="159"/>
      <c r="H15" s="159"/>
      <c r="I15" s="159"/>
      <c r="J15" s="159"/>
      <c r="K15" s="159"/>
      <c r="L15" s="159"/>
      <c r="M15" s="159"/>
      <c r="N15" s="159"/>
      <c r="O15" s="159"/>
      <c r="P15" s="159"/>
      <c r="Q15" s="159"/>
      <c r="R15" s="159"/>
      <c r="S15" s="159"/>
      <c r="T15" s="159"/>
      <c r="U15" s="159"/>
      <c r="V15" s="159"/>
      <c r="W15" s="159"/>
      <c r="X15" s="159"/>
      <c r="Y15" s="159"/>
      <c r="Z15" s="160"/>
      <c r="AA15" s="160"/>
    </row>
    <row r="16" spans="1:27" ht="63.75" customHeight="1">
      <c r="A16" s="175" t="s">
        <v>58</v>
      </c>
      <c r="B16" s="176" t="s">
        <v>59</v>
      </c>
      <c r="C16" s="210"/>
      <c r="D16" s="177" t="s">
        <v>60</v>
      </c>
      <c r="E16" s="159"/>
      <c r="F16" s="159"/>
      <c r="G16" s="159"/>
      <c r="H16" s="159"/>
      <c r="I16" s="159"/>
      <c r="J16" s="159"/>
      <c r="K16" s="159"/>
      <c r="L16" s="159"/>
      <c r="M16" s="159"/>
      <c r="N16" s="159"/>
      <c r="O16" s="159"/>
      <c r="P16" s="159"/>
      <c r="Q16" s="159"/>
      <c r="R16" s="159"/>
      <c r="S16" s="159"/>
      <c r="T16" s="159"/>
      <c r="U16" s="159"/>
      <c r="V16" s="159"/>
      <c r="W16" s="159"/>
      <c r="X16" s="159"/>
      <c r="Y16" s="159"/>
      <c r="Z16" s="160"/>
      <c r="AA16" s="160"/>
    </row>
    <row r="17" spans="1:27" ht="39.75" customHeight="1">
      <c r="A17" s="819" t="s">
        <v>61</v>
      </c>
      <c r="B17" s="809"/>
      <c r="C17" s="809"/>
      <c r="D17" s="809"/>
      <c r="E17" s="159"/>
      <c r="F17" s="159"/>
      <c r="G17" s="159"/>
      <c r="H17" s="159"/>
      <c r="I17" s="159"/>
      <c r="J17" s="159"/>
      <c r="K17" s="159"/>
      <c r="L17" s="159"/>
      <c r="M17" s="159"/>
      <c r="N17" s="159"/>
      <c r="O17" s="159"/>
      <c r="P17" s="159"/>
      <c r="Q17" s="159"/>
      <c r="R17" s="159"/>
      <c r="S17" s="159"/>
      <c r="T17" s="159"/>
      <c r="U17" s="159"/>
      <c r="V17" s="159"/>
      <c r="W17" s="159"/>
      <c r="X17" s="159"/>
      <c r="Y17" s="159"/>
      <c r="Z17" s="160"/>
      <c r="AA17" s="160"/>
    </row>
    <row r="18" spans="1:27" ht="241.5" customHeight="1">
      <c r="A18" s="178" t="s">
        <v>62</v>
      </c>
      <c r="B18" s="173" t="s">
        <v>63</v>
      </c>
      <c r="C18" s="211"/>
      <c r="D18" s="179" t="s">
        <v>64</v>
      </c>
      <c r="E18" s="159"/>
      <c r="F18" s="159"/>
      <c r="G18" s="159"/>
      <c r="H18" s="159"/>
      <c r="I18" s="159"/>
      <c r="J18" s="159"/>
      <c r="K18" s="159"/>
      <c r="L18" s="159"/>
      <c r="M18" s="159"/>
      <c r="N18" s="159"/>
      <c r="O18" s="159"/>
      <c r="P18" s="159"/>
      <c r="Q18" s="159"/>
      <c r="R18" s="159"/>
      <c r="S18" s="159"/>
      <c r="T18" s="159"/>
      <c r="U18" s="159"/>
      <c r="V18" s="159"/>
      <c r="W18" s="159"/>
      <c r="X18" s="159"/>
      <c r="Y18" s="159"/>
      <c r="Z18" s="160"/>
      <c r="AA18" s="160"/>
    </row>
    <row r="19" spans="1:27" ht="99.75" customHeight="1">
      <c r="A19" s="180" t="s">
        <v>65</v>
      </c>
      <c r="B19" s="176" t="s">
        <v>66</v>
      </c>
      <c r="C19" s="212"/>
      <c r="D19" s="181" t="s">
        <v>67</v>
      </c>
      <c r="E19" s="159"/>
      <c r="F19" s="159"/>
      <c r="G19" s="159"/>
      <c r="H19" s="159"/>
      <c r="I19" s="159"/>
      <c r="J19" s="159"/>
      <c r="K19" s="159"/>
      <c r="L19" s="159"/>
      <c r="M19" s="159"/>
      <c r="N19" s="159"/>
      <c r="O19" s="159"/>
      <c r="P19" s="159"/>
      <c r="Q19" s="159"/>
      <c r="R19" s="159"/>
      <c r="S19" s="159"/>
      <c r="T19" s="159"/>
      <c r="U19" s="159"/>
      <c r="V19" s="159"/>
      <c r="W19" s="159"/>
      <c r="X19" s="159"/>
      <c r="Y19" s="159"/>
      <c r="Z19" s="160"/>
      <c r="AA19" s="160"/>
    </row>
    <row r="20" spans="1:27" ht="48" customHeight="1">
      <c r="A20" s="182" t="s">
        <v>68</v>
      </c>
      <c r="B20" s="183" t="s">
        <v>69</v>
      </c>
      <c r="C20" s="213"/>
      <c r="D20" s="184" t="s">
        <v>70</v>
      </c>
      <c r="E20" s="159"/>
      <c r="F20" s="159"/>
      <c r="G20" s="159"/>
      <c r="H20" s="159"/>
      <c r="I20" s="159"/>
      <c r="J20" s="159"/>
      <c r="K20" s="159"/>
      <c r="L20" s="159"/>
      <c r="M20" s="159"/>
      <c r="N20" s="159"/>
      <c r="O20" s="159"/>
      <c r="P20" s="159"/>
      <c r="Q20" s="159"/>
      <c r="R20" s="159"/>
      <c r="S20" s="159"/>
      <c r="T20" s="159"/>
      <c r="U20" s="159"/>
      <c r="V20" s="159"/>
      <c r="W20" s="159"/>
      <c r="X20" s="159"/>
      <c r="Y20" s="159"/>
      <c r="Z20" s="160"/>
      <c r="AA20" s="160"/>
    </row>
    <row r="21" spans="1:27" ht="135" customHeight="1">
      <c r="A21" s="182" t="s">
        <v>71</v>
      </c>
      <c r="B21" s="185" t="s">
        <v>72</v>
      </c>
      <c r="C21" s="214"/>
      <c r="D21" s="186" t="s">
        <v>73</v>
      </c>
      <c r="E21" s="159"/>
      <c r="F21" s="159"/>
      <c r="G21" s="159"/>
      <c r="H21" s="159"/>
      <c r="I21" s="159"/>
      <c r="J21" s="159"/>
      <c r="K21" s="159"/>
      <c r="L21" s="159"/>
      <c r="M21" s="159"/>
      <c r="N21" s="159"/>
      <c r="O21" s="159"/>
      <c r="P21" s="159"/>
      <c r="Q21" s="159"/>
      <c r="R21" s="159"/>
      <c r="S21" s="159"/>
      <c r="T21" s="159"/>
      <c r="U21" s="159"/>
      <c r="V21" s="159"/>
      <c r="W21" s="159"/>
      <c r="X21" s="159"/>
      <c r="Y21" s="159"/>
      <c r="Z21" s="160"/>
      <c r="AA21" s="160"/>
    </row>
    <row r="22" spans="1:27" ht="36.75" customHeight="1">
      <c r="A22" s="819" t="s">
        <v>74</v>
      </c>
      <c r="B22" s="809"/>
      <c r="C22" s="809"/>
      <c r="D22" s="809"/>
      <c r="E22" s="159"/>
      <c r="F22" s="159"/>
      <c r="G22" s="159"/>
      <c r="H22" s="159"/>
      <c r="I22" s="159"/>
      <c r="J22" s="159"/>
      <c r="K22" s="159"/>
      <c r="L22" s="159"/>
      <c r="M22" s="159"/>
      <c r="N22" s="159"/>
      <c r="O22" s="159"/>
      <c r="P22" s="159"/>
      <c r="Q22" s="159"/>
      <c r="R22" s="159"/>
      <c r="S22" s="159"/>
      <c r="T22" s="159"/>
      <c r="U22" s="159"/>
      <c r="V22" s="159"/>
      <c r="W22" s="159"/>
      <c r="X22" s="159"/>
      <c r="Y22" s="159"/>
      <c r="Z22" s="160"/>
      <c r="AA22" s="160"/>
    </row>
    <row r="23" spans="1:27" ht="285.75" customHeight="1">
      <c r="A23" s="187" t="s">
        <v>75</v>
      </c>
      <c r="B23" s="188" t="s">
        <v>76</v>
      </c>
      <c r="C23" s="205"/>
      <c r="D23" s="166" t="s">
        <v>77</v>
      </c>
      <c r="E23" s="159"/>
      <c r="F23" s="159"/>
      <c r="G23" s="159"/>
      <c r="H23" s="159"/>
      <c r="I23" s="159"/>
      <c r="J23" s="159"/>
      <c r="K23" s="159"/>
      <c r="L23" s="159"/>
      <c r="M23" s="159"/>
      <c r="N23" s="159"/>
      <c r="O23" s="159"/>
      <c r="P23" s="159"/>
      <c r="Q23" s="159"/>
      <c r="R23" s="159"/>
      <c r="S23" s="159"/>
      <c r="T23" s="159"/>
      <c r="U23" s="159"/>
      <c r="V23" s="159"/>
      <c r="W23" s="159"/>
      <c r="X23" s="159"/>
      <c r="Y23" s="159"/>
      <c r="Z23" s="160"/>
      <c r="AA23" s="160"/>
    </row>
    <row r="24" spans="1:27" ht="34.5" customHeight="1">
      <c r="A24" s="365" t="s">
        <v>78</v>
      </c>
      <c r="B24" s="189" t="s">
        <v>79</v>
      </c>
      <c r="C24" s="205"/>
      <c r="D24" s="190" t="s">
        <v>80</v>
      </c>
      <c r="E24" s="159"/>
      <c r="F24" s="159"/>
      <c r="G24" s="159"/>
      <c r="H24" s="159"/>
      <c r="I24" s="159"/>
      <c r="J24" s="159"/>
      <c r="K24" s="159"/>
      <c r="L24" s="159"/>
      <c r="M24" s="159"/>
      <c r="N24" s="159"/>
      <c r="O24" s="159"/>
      <c r="P24" s="159"/>
      <c r="Q24" s="159"/>
      <c r="R24" s="159"/>
      <c r="S24" s="159"/>
      <c r="T24" s="159"/>
      <c r="U24" s="159"/>
      <c r="V24" s="159"/>
      <c r="W24" s="159"/>
      <c r="X24" s="159"/>
      <c r="Y24" s="159"/>
      <c r="Z24" s="160"/>
      <c r="AA24" s="160"/>
    </row>
    <row r="25" spans="1:27" ht="34.5" customHeight="1">
      <c r="A25" s="821" t="s">
        <v>81</v>
      </c>
      <c r="B25" s="799" t="s">
        <v>82</v>
      </c>
      <c r="C25" s="215"/>
      <c r="D25" s="802" t="s">
        <v>83</v>
      </c>
      <c r="E25" s="159"/>
      <c r="F25" s="159"/>
      <c r="G25" s="159"/>
      <c r="H25" s="159"/>
      <c r="I25" s="159"/>
      <c r="J25" s="159"/>
      <c r="K25" s="159"/>
      <c r="L25" s="159"/>
      <c r="M25" s="159"/>
      <c r="N25" s="159"/>
      <c r="O25" s="159"/>
      <c r="P25" s="159"/>
      <c r="Q25" s="159"/>
      <c r="R25" s="159"/>
      <c r="S25" s="159"/>
      <c r="T25" s="159"/>
      <c r="U25" s="159"/>
      <c r="V25" s="159"/>
      <c r="W25" s="159"/>
      <c r="X25" s="159"/>
      <c r="Y25" s="159"/>
      <c r="Z25" s="160"/>
      <c r="AA25" s="160"/>
    </row>
    <row r="26" spans="1:27" ht="66.75" customHeight="1">
      <c r="A26" s="813"/>
      <c r="B26" s="800"/>
      <c r="C26" s="191" t="s">
        <v>84</v>
      </c>
      <c r="D26" s="803"/>
      <c r="E26" s="159"/>
      <c r="F26" s="159"/>
      <c r="G26" s="159"/>
      <c r="H26" s="159"/>
      <c r="I26" s="159"/>
      <c r="J26" s="159"/>
      <c r="K26" s="159"/>
      <c r="L26" s="159"/>
      <c r="M26" s="159"/>
      <c r="N26" s="159"/>
      <c r="O26" s="159"/>
      <c r="P26" s="159"/>
      <c r="Q26" s="159"/>
      <c r="R26" s="159"/>
      <c r="S26" s="159"/>
      <c r="T26" s="159"/>
      <c r="U26" s="159"/>
      <c r="V26" s="159"/>
      <c r="W26" s="159"/>
      <c r="X26" s="159"/>
      <c r="Y26" s="159"/>
      <c r="Z26" s="160"/>
      <c r="AA26" s="160"/>
    </row>
    <row r="27" spans="1:27" ht="42.75" customHeight="1">
      <c r="A27" s="814"/>
      <c r="B27" s="801"/>
      <c r="C27" s="216"/>
      <c r="D27" s="804"/>
      <c r="E27" s="159"/>
      <c r="F27" s="159"/>
      <c r="G27" s="159"/>
      <c r="H27" s="159"/>
      <c r="I27" s="159"/>
      <c r="J27" s="159"/>
      <c r="K27" s="159"/>
      <c r="L27" s="159"/>
      <c r="M27" s="159"/>
      <c r="N27" s="159"/>
      <c r="O27" s="159"/>
      <c r="P27" s="159"/>
      <c r="Q27" s="159"/>
      <c r="R27" s="159"/>
      <c r="S27" s="159"/>
      <c r="T27" s="159"/>
      <c r="U27" s="159"/>
      <c r="V27" s="159"/>
      <c r="W27" s="159"/>
      <c r="X27" s="159"/>
      <c r="Y27" s="159"/>
      <c r="Z27" s="160"/>
      <c r="AA27" s="160"/>
    </row>
    <row r="28" spans="1:27" ht="28.5" customHeight="1">
      <c r="A28" s="812" t="s">
        <v>85</v>
      </c>
      <c r="B28" s="805" t="s">
        <v>86</v>
      </c>
      <c r="C28" s="806"/>
      <c r="D28" s="807" t="s">
        <v>87</v>
      </c>
      <c r="E28" s="159"/>
      <c r="F28" s="159"/>
      <c r="G28" s="159"/>
      <c r="H28" s="159"/>
      <c r="I28" s="159"/>
      <c r="J28" s="159"/>
      <c r="K28" s="159"/>
      <c r="L28" s="159"/>
      <c r="M28" s="159"/>
      <c r="N28" s="159"/>
      <c r="O28" s="159"/>
      <c r="P28" s="159"/>
      <c r="Q28" s="159"/>
      <c r="R28" s="159"/>
      <c r="S28" s="159"/>
      <c r="T28" s="159"/>
      <c r="U28" s="159"/>
      <c r="V28" s="159"/>
      <c r="W28" s="159"/>
      <c r="X28" s="159"/>
      <c r="Y28" s="159"/>
      <c r="Z28" s="160"/>
      <c r="AA28" s="160"/>
    </row>
    <row r="29" spans="1:27" ht="31">
      <c r="A29" s="813"/>
      <c r="B29" s="191" t="s">
        <v>88</v>
      </c>
      <c r="C29" s="217"/>
      <c r="D29" s="769"/>
      <c r="E29" s="159"/>
      <c r="F29" s="159"/>
      <c r="G29" s="159"/>
      <c r="H29" s="159"/>
      <c r="I29" s="159"/>
      <c r="J29" s="159"/>
      <c r="K29" s="159"/>
      <c r="L29" s="159"/>
      <c r="M29" s="159"/>
      <c r="N29" s="159"/>
      <c r="O29" s="159"/>
      <c r="P29" s="159"/>
      <c r="Q29" s="159"/>
      <c r="R29" s="159"/>
      <c r="S29" s="159"/>
      <c r="T29" s="159"/>
      <c r="U29" s="159"/>
      <c r="V29" s="159"/>
      <c r="W29" s="159"/>
      <c r="X29" s="159"/>
      <c r="Y29" s="159"/>
      <c r="Z29" s="160"/>
      <c r="AA29" s="160"/>
    </row>
    <row r="30" spans="1:27" ht="31">
      <c r="A30" s="813"/>
      <c r="B30" s="191" t="s">
        <v>89</v>
      </c>
      <c r="C30" s="217"/>
      <c r="D30" s="769"/>
      <c r="E30" s="159"/>
      <c r="F30" s="159"/>
      <c r="G30" s="159"/>
      <c r="H30" s="159"/>
      <c r="I30" s="159"/>
      <c r="J30" s="159"/>
      <c r="K30" s="159"/>
      <c r="L30" s="159"/>
      <c r="M30" s="159"/>
      <c r="N30" s="159"/>
      <c r="O30" s="159"/>
      <c r="P30" s="159"/>
      <c r="Q30" s="159"/>
      <c r="R30" s="159"/>
      <c r="S30" s="159"/>
      <c r="T30" s="159"/>
      <c r="U30" s="159"/>
      <c r="V30" s="159"/>
      <c r="W30" s="159"/>
      <c r="X30" s="159"/>
      <c r="Y30" s="159"/>
      <c r="Z30" s="160"/>
      <c r="AA30" s="160"/>
    </row>
    <row r="31" spans="1:27" ht="46.5">
      <c r="A31" s="813"/>
      <c r="B31" s="191" t="s">
        <v>90</v>
      </c>
      <c r="C31" s="217"/>
      <c r="D31" s="769"/>
      <c r="E31" s="159"/>
      <c r="F31" s="159"/>
      <c r="G31" s="159"/>
      <c r="H31" s="159"/>
      <c r="I31" s="159"/>
      <c r="J31" s="159"/>
      <c r="K31" s="159"/>
      <c r="L31" s="159"/>
      <c r="M31" s="159"/>
      <c r="N31" s="159"/>
      <c r="O31" s="159"/>
      <c r="P31" s="159"/>
      <c r="Q31" s="159"/>
      <c r="R31" s="159"/>
      <c r="S31" s="159"/>
      <c r="T31" s="159"/>
      <c r="U31" s="159"/>
      <c r="V31" s="159"/>
      <c r="W31" s="159"/>
      <c r="X31" s="159"/>
      <c r="Y31" s="159"/>
      <c r="Z31" s="160"/>
      <c r="AA31" s="160"/>
    </row>
    <row r="32" spans="1:27" ht="15.5">
      <c r="A32" s="813"/>
      <c r="B32" s="191" t="s">
        <v>91</v>
      </c>
      <c r="C32" s="217"/>
      <c r="D32" s="769"/>
      <c r="E32" s="159"/>
      <c r="F32" s="159"/>
      <c r="G32" s="159"/>
      <c r="H32" s="159"/>
      <c r="I32" s="159"/>
      <c r="J32" s="159"/>
      <c r="K32" s="159"/>
      <c r="L32" s="159"/>
      <c r="M32" s="159"/>
      <c r="N32" s="159"/>
      <c r="O32" s="159"/>
      <c r="P32" s="159"/>
      <c r="Q32" s="159"/>
      <c r="R32" s="159"/>
      <c r="S32" s="159"/>
      <c r="T32" s="159"/>
      <c r="U32" s="159"/>
      <c r="V32" s="159"/>
      <c r="W32" s="159"/>
      <c r="X32" s="159"/>
      <c r="Y32" s="159"/>
      <c r="Z32" s="160"/>
      <c r="AA32" s="160"/>
    </row>
    <row r="33" spans="1:27" ht="15.5">
      <c r="A33" s="813"/>
      <c r="B33" s="191" t="s">
        <v>92</v>
      </c>
      <c r="C33" s="217"/>
      <c r="D33" s="769"/>
      <c r="E33" s="159"/>
      <c r="F33" s="159"/>
      <c r="G33" s="159"/>
      <c r="H33" s="159"/>
      <c r="I33" s="159"/>
      <c r="J33" s="159"/>
      <c r="K33" s="159"/>
      <c r="L33" s="159"/>
      <c r="M33" s="159"/>
      <c r="N33" s="159"/>
      <c r="O33" s="159"/>
      <c r="P33" s="159"/>
      <c r="Q33" s="159"/>
      <c r="R33" s="159"/>
      <c r="S33" s="159"/>
      <c r="T33" s="159"/>
      <c r="U33" s="159"/>
      <c r="V33" s="159"/>
      <c r="W33" s="159"/>
      <c r="X33" s="159"/>
      <c r="Y33" s="159"/>
      <c r="Z33" s="160"/>
      <c r="AA33" s="160"/>
    </row>
    <row r="34" spans="1:27" ht="31">
      <c r="A34" s="813"/>
      <c r="B34" s="191" t="s">
        <v>93</v>
      </c>
      <c r="C34" s="217"/>
      <c r="D34" s="769"/>
      <c r="E34" s="159"/>
      <c r="F34" s="159"/>
      <c r="G34" s="159"/>
      <c r="H34" s="159"/>
      <c r="I34" s="159"/>
      <c r="J34" s="159"/>
      <c r="K34" s="159"/>
      <c r="L34" s="159"/>
      <c r="M34" s="159"/>
      <c r="N34" s="159"/>
      <c r="O34" s="159"/>
      <c r="P34" s="159"/>
      <c r="Q34" s="159"/>
      <c r="R34" s="159"/>
      <c r="S34" s="159"/>
      <c r="T34" s="159"/>
      <c r="U34" s="159"/>
      <c r="V34" s="159"/>
      <c r="W34" s="159"/>
      <c r="X34" s="159"/>
      <c r="Y34" s="159"/>
      <c r="Z34" s="160"/>
      <c r="AA34" s="160"/>
    </row>
    <row r="35" spans="1:27" ht="31">
      <c r="A35" s="813"/>
      <c r="B35" s="191" t="s">
        <v>94</v>
      </c>
      <c r="C35" s="217"/>
      <c r="D35" s="769"/>
      <c r="E35" s="159"/>
      <c r="F35" s="159"/>
      <c r="G35" s="159"/>
      <c r="H35" s="159"/>
      <c r="I35" s="159"/>
      <c r="J35" s="159"/>
      <c r="K35" s="159"/>
      <c r="L35" s="159"/>
      <c r="M35" s="159"/>
      <c r="N35" s="159"/>
      <c r="O35" s="159"/>
      <c r="P35" s="159"/>
      <c r="Q35" s="159"/>
      <c r="R35" s="159"/>
      <c r="S35" s="159"/>
      <c r="T35" s="159"/>
      <c r="U35" s="159"/>
      <c r="V35" s="159"/>
      <c r="W35" s="159"/>
      <c r="X35" s="159"/>
      <c r="Y35" s="159"/>
      <c r="Z35" s="160"/>
      <c r="AA35" s="160"/>
    </row>
    <row r="36" spans="1:27" ht="31">
      <c r="A36" s="813"/>
      <c r="B36" s="191" t="s">
        <v>95</v>
      </c>
      <c r="C36" s="217"/>
      <c r="D36" s="769"/>
      <c r="E36" s="159"/>
      <c r="F36" s="159"/>
      <c r="G36" s="159"/>
      <c r="H36" s="159"/>
      <c r="I36" s="159"/>
      <c r="J36" s="159"/>
      <c r="K36" s="159"/>
      <c r="L36" s="159"/>
      <c r="M36" s="159"/>
      <c r="N36" s="159"/>
      <c r="O36" s="159"/>
      <c r="P36" s="159"/>
      <c r="Q36" s="159"/>
      <c r="R36" s="159"/>
      <c r="S36" s="159"/>
      <c r="T36" s="159"/>
      <c r="U36" s="159"/>
      <c r="V36" s="159"/>
      <c r="W36" s="159"/>
      <c r="X36" s="159"/>
      <c r="Y36" s="159"/>
      <c r="Z36" s="160"/>
      <c r="AA36" s="160"/>
    </row>
    <row r="37" spans="1:27" ht="31">
      <c r="A37" s="813"/>
      <c r="B37" s="191" t="s">
        <v>96</v>
      </c>
      <c r="C37" s="217"/>
      <c r="D37" s="769"/>
      <c r="E37" s="159"/>
      <c r="F37" s="159"/>
      <c r="G37" s="159"/>
      <c r="H37" s="159"/>
      <c r="I37" s="159"/>
      <c r="J37" s="159"/>
      <c r="K37" s="159"/>
      <c r="L37" s="159"/>
      <c r="M37" s="159"/>
      <c r="N37" s="159"/>
      <c r="O37" s="159"/>
      <c r="P37" s="159"/>
      <c r="Q37" s="159"/>
      <c r="R37" s="159"/>
      <c r="S37" s="159"/>
      <c r="T37" s="159"/>
      <c r="U37" s="159"/>
      <c r="V37" s="159"/>
      <c r="W37" s="159"/>
      <c r="X37" s="159"/>
      <c r="Y37" s="159"/>
      <c r="Z37" s="160"/>
      <c r="AA37" s="160"/>
    </row>
    <row r="38" spans="1:27" ht="46.5">
      <c r="A38" s="813"/>
      <c r="B38" s="191" t="s">
        <v>97</v>
      </c>
      <c r="C38" s="217"/>
      <c r="D38" s="769"/>
      <c r="E38" s="159"/>
      <c r="F38" s="159"/>
      <c r="G38" s="159"/>
      <c r="H38" s="159"/>
      <c r="I38" s="159"/>
      <c r="J38" s="159"/>
      <c r="K38" s="159"/>
      <c r="L38" s="159"/>
      <c r="M38" s="159"/>
      <c r="N38" s="159"/>
      <c r="O38" s="159"/>
      <c r="P38" s="159"/>
      <c r="Q38" s="159"/>
      <c r="R38" s="159"/>
      <c r="S38" s="159"/>
      <c r="T38" s="159"/>
      <c r="U38" s="159"/>
      <c r="V38" s="159"/>
      <c r="W38" s="159"/>
      <c r="X38" s="159"/>
      <c r="Y38" s="159"/>
      <c r="Z38" s="160"/>
      <c r="AA38" s="160"/>
    </row>
    <row r="39" spans="1:27" ht="46.5">
      <c r="A39" s="813"/>
      <c r="B39" s="191" t="s">
        <v>98</v>
      </c>
      <c r="C39" s="217"/>
      <c r="D39" s="769"/>
      <c r="E39" s="159"/>
      <c r="F39" s="159"/>
      <c r="G39" s="159"/>
      <c r="H39" s="159"/>
      <c r="I39" s="159"/>
      <c r="J39" s="159"/>
      <c r="K39" s="159"/>
      <c r="L39" s="159"/>
      <c r="M39" s="159"/>
      <c r="N39" s="159"/>
      <c r="O39" s="159"/>
      <c r="P39" s="159"/>
      <c r="Q39" s="159"/>
      <c r="R39" s="159"/>
      <c r="S39" s="159"/>
      <c r="T39" s="159"/>
      <c r="U39" s="159"/>
      <c r="V39" s="159"/>
      <c r="W39" s="159"/>
      <c r="X39" s="159"/>
      <c r="Y39" s="159"/>
      <c r="Z39" s="160"/>
      <c r="AA39" s="160"/>
    </row>
    <row r="40" spans="1:27" ht="15.5">
      <c r="A40" s="813"/>
      <c r="B40" s="191" t="s">
        <v>99</v>
      </c>
      <c r="C40" s="217"/>
      <c r="D40" s="769"/>
      <c r="E40" s="159"/>
      <c r="F40" s="159"/>
      <c r="G40" s="159"/>
      <c r="H40" s="159"/>
      <c r="I40" s="159"/>
      <c r="J40" s="159"/>
      <c r="K40" s="159"/>
      <c r="L40" s="159"/>
      <c r="M40" s="159"/>
      <c r="N40" s="159"/>
      <c r="O40" s="159"/>
      <c r="P40" s="159"/>
      <c r="Q40" s="159"/>
      <c r="R40" s="159"/>
      <c r="S40" s="159"/>
      <c r="T40" s="159"/>
      <c r="U40" s="159"/>
      <c r="V40" s="159"/>
      <c r="W40" s="159"/>
      <c r="X40" s="159"/>
      <c r="Y40" s="159"/>
      <c r="Z40" s="160"/>
      <c r="AA40" s="160"/>
    </row>
    <row r="41" spans="1:27" ht="31">
      <c r="A41" s="814"/>
      <c r="B41" s="188" t="s">
        <v>100</v>
      </c>
      <c r="C41" s="205"/>
      <c r="D41" s="774"/>
      <c r="E41" s="159"/>
      <c r="F41" s="159"/>
      <c r="G41" s="159"/>
      <c r="H41" s="159"/>
      <c r="I41" s="159"/>
      <c r="J41" s="159"/>
      <c r="K41" s="159"/>
      <c r="L41" s="159"/>
      <c r="M41" s="159"/>
      <c r="N41" s="159"/>
      <c r="O41" s="159"/>
      <c r="P41" s="159"/>
      <c r="Q41" s="159"/>
      <c r="R41" s="159"/>
      <c r="S41" s="159"/>
      <c r="T41" s="159"/>
      <c r="U41" s="159"/>
      <c r="V41" s="159"/>
      <c r="W41" s="159"/>
      <c r="X41" s="159"/>
      <c r="Y41" s="159"/>
      <c r="Z41" s="160"/>
      <c r="AA41" s="160"/>
    </row>
    <row r="42" spans="1:27" ht="70.5" customHeight="1">
      <c r="A42" s="366" t="s">
        <v>101</v>
      </c>
      <c r="B42" s="192" t="s">
        <v>102</v>
      </c>
      <c r="C42" s="218"/>
      <c r="D42" s="193" t="s">
        <v>103</v>
      </c>
      <c r="E42" s="159"/>
      <c r="F42" s="159"/>
      <c r="G42" s="159"/>
      <c r="H42" s="159"/>
      <c r="I42" s="159"/>
      <c r="J42" s="159"/>
      <c r="K42" s="159"/>
      <c r="L42" s="159"/>
      <c r="M42" s="159"/>
      <c r="N42" s="159"/>
      <c r="O42" s="159"/>
      <c r="P42" s="159"/>
      <c r="Q42" s="159"/>
      <c r="R42" s="159"/>
      <c r="S42" s="159"/>
      <c r="T42" s="159"/>
      <c r="U42" s="159"/>
      <c r="V42" s="159"/>
      <c r="W42" s="159"/>
      <c r="X42" s="159"/>
      <c r="Y42" s="159"/>
      <c r="Z42" s="160"/>
      <c r="AA42" s="160"/>
    </row>
    <row r="43" spans="1:27" ht="40.5" customHeight="1">
      <c r="A43" s="808" t="s">
        <v>104</v>
      </c>
      <c r="B43" s="809"/>
      <c r="C43" s="809"/>
      <c r="D43" s="810"/>
      <c r="E43" s="159"/>
      <c r="F43" s="159"/>
      <c r="G43" s="159"/>
      <c r="H43" s="159"/>
      <c r="I43" s="159"/>
      <c r="J43" s="159"/>
      <c r="K43" s="159"/>
      <c r="L43" s="159"/>
      <c r="M43" s="159"/>
      <c r="N43" s="159"/>
      <c r="O43" s="159"/>
      <c r="P43" s="159"/>
      <c r="Q43" s="159"/>
      <c r="R43" s="159"/>
      <c r="S43" s="159"/>
      <c r="T43" s="159"/>
      <c r="U43" s="159"/>
      <c r="V43" s="159"/>
      <c r="W43" s="159"/>
      <c r="X43" s="159"/>
      <c r="Y43" s="159"/>
      <c r="Z43" s="160"/>
      <c r="AA43" s="160"/>
    </row>
    <row r="44" spans="1:27" ht="15.5">
      <c r="A44" s="812" t="s">
        <v>105</v>
      </c>
      <c r="B44" s="820" t="s">
        <v>106</v>
      </c>
      <c r="C44" s="191" t="s">
        <v>107</v>
      </c>
      <c r="D44" s="811" t="s">
        <v>108</v>
      </c>
      <c r="E44" s="159"/>
      <c r="F44" s="159"/>
      <c r="G44" s="159"/>
      <c r="H44" s="159"/>
      <c r="I44" s="159"/>
      <c r="J44" s="159"/>
      <c r="K44" s="159"/>
      <c r="L44" s="159"/>
      <c r="M44" s="159"/>
      <c r="N44" s="159"/>
      <c r="O44" s="159"/>
      <c r="P44" s="159"/>
      <c r="Q44" s="159"/>
      <c r="R44" s="159"/>
      <c r="S44" s="159"/>
      <c r="T44" s="159"/>
      <c r="U44" s="159"/>
      <c r="V44" s="159"/>
      <c r="W44" s="159"/>
      <c r="X44" s="159"/>
      <c r="Y44" s="159"/>
      <c r="Z44" s="160"/>
      <c r="AA44" s="160"/>
    </row>
    <row r="45" spans="1:27" ht="21" customHeight="1">
      <c r="A45" s="813"/>
      <c r="B45" s="769"/>
      <c r="C45" s="208"/>
      <c r="D45" s="803"/>
      <c r="E45" s="159"/>
      <c r="F45" s="159"/>
      <c r="G45" s="159"/>
      <c r="H45" s="159"/>
      <c r="I45" s="159"/>
      <c r="J45" s="159"/>
      <c r="K45" s="159"/>
      <c r="L45" s="159"/>
      <c r="M45" s="159"/>
      <c r="N45" s="159"/>
      <c r="O45" s="159"/>
      <c r="P45" s="159"/>
      <c r="Q45" s="159"/>
      <c r="R45" s="159"/>
      <c r="S45" s="159"/>
      <c r="T45" s="159"/>
      <c r="U45" s="159"/>
      <c r="V45" s="159"/>
      <c r="W45" s="159"/>
      <c r="X45" s="159"/>
      <c r="Y45" s="159"/>
      <c r="Z45" s="160"/>
      <c r="AA45" s="160"/>
    </row>
    <row r="46" spans="1:27" ht="15.5">
      <c r="A46" s="813"/>
      <c r="B46" s="769"/>
      <c r="C46" s="191" t="s">
        <v>109</v>
      </c>
      <c r="D46" s="803"/>
      <c r="E46" s="159"/>
      <c r="F46" s="159"/>
      <c r="G46" s="159"/>
      <c r="H46" s="159"/>
      <c r="I46" s="159"/>
      <c r="J46" s="159"/>
      <c r="K46" s="159"/>
      <c r="L46" s="159"/>
      <c r="M46" s="159"/>
      <c r="N46" s="159"/>
      <c r="O46" s="159"/>
      <c r="P46" s="159"/>
      <c r="Q46" s="159"/>
      <c r="R46" s="159"/>
      <c r="S46" s="159"/>
      <c r="T46" s="159"/>
      <c r="U46" s="159"/>
      <c r="V46" s="159"/>
      <c r="W46" s="159"/>
      <c r="X46" s="159"/>
      <c r="Y46" s="159"/>
      <c r="Z46" s="160"/>
      <c r="AA46" s="160"/>
    </row>
    <row r="47" spans="1:27" ht="21.75" customHeight="1">
      <c r="A47" s="814"/>
      <c r="B47" s="774"/>
      <c r="C47" s="208"/>
      <c r="D47" s="804"/>
      <c r="E47" s="159"/>
      <c r="F47" s="159"/>
      <c r="G47" s="159"/>
      <c r="H47" s="159"/>
      <c r="I47" s="159"/>
      <c r="J47" s="159"/>
      <c r="K47" s="159"/>
      <c r="L47" s="159"/>
      <c r="M47" s="159"/>
      <c r="N47" s="159"/>
      <c r="O47" s="159"/>
      <c r="P47" s="159"/>
      <c r="Q47" s="159"/>
      <c r="R47" s="159"/>
      <c r="S47" s="159"/>
      <c r="T47" s="159"/>
      <c r="U47" s="159"/>
      <c r="V47" s="159"/>
      <c r="W47" s="159"/>
      <c r="X47" s="159"/>
      <c r="Y47" s="159"/>
      <c r="Z47" s="160"/>
      <c r="AA47" s="160"/>
    </row>
    <row r="48" spans="1:27" ht="39.75" customHeight="1">
      <c r="A48" s="365" t="s">
        <v>110</v>
      </c>
      <c r="B48" s="189" t="s">
        <v>111</v>
      </c>
      <c r="C48" s="205"/>
      <c r="D48" s="194" t="s">
        <v>112</v>
      </c>
      <c r="E48" s="159"/>
      <c r="F48" s="159"/>
      <c r="G48" s="159"/>
      <c r="H48" s="159"/>
      <c r="I48" s="159"/>
      <c r="J48" s="159"/>
      <c r="K48" s="159"/>
      <c r="L48" s="159"/>
      <c r="M48" s="159"/>
      <c r="N48" s="159"/>
      <c r="O48" s="159"/>
      <c r="P48" s="159"/>
      <c r="Q48" s="159"/>
      <c r="R48" s="159"/>
      <c r="S48" s="159"/>
      <c r="T48" s="159"/>
      <c r="U48" s="159"/>
      <c r="V48" s="159"/>
      <c r="W48" s="159"/>
      <c r="X48" s="159"/>
      <c r="Y48" s="159"/>
      <c r="Z48" s="160"/>
      <c r="AA48" s="160"/>
    </row>
    <row r="49" spans="1:27" ht="39.75" customHeight="1">
      <c r="A49" s="365" t="s">
        <v>113</v>
      </c>
      <c r="B49" s="189" t="s">
        <v>114</v>
      </c>
      <c r="C49" s="219"/>
      <c r="D49" s="194" t="s">
        <v>115</v>
      </c>
      <c r="E49" s="159"/>
      <c r="F49" s="159"/>
      <c r="G49" s="159"/>
      <c r="H49" s="159"/>
      <c r="I49" s="159"/>
      <c r="J49" s="159"/>
      <c r="K49" s="159"/>
      <c r="L49" s="159"/>
      <c r="M49" s="159"/>
      <c r="N49" s="159"/>
      <c r="O49" s="159"/>
      <c r="P49" s="159"/>
      <c r="Q49" s="159"/>
      <c r="R49" s="159"/>
      <c r="S49" s="159"/>
      <c r="T49" s="159"/>
      <c r="U49" s="159"/>
      <c r="V49" s="159"/>
      <c r="W49" s="159"/>
      <c r="X49" s="159"/>
      <c r="Y49" s="159"/>
      <c r="Z49" s="160"/>
      <c r="AA49" s="160"/>
    </row>
    <row r="50" spans="1:27" ht="36.75" customHeight="1">
      <c r="A50" s="793" t="s">
        <v>116</v>
      </c>
      <c r="B50" s="794"/>
      <c r="C50" s="794"/>
      <c r="D50" s="795"/>
      <c r="E50" s="159"/>
      <c r="F50" s="159"/>
      <c r="G50" s="159"/>
      <c r="H50" s="159"/>
      <c r="I50" s="159"/>
      <c r="J50" s="159"/>
      <c r="K50" s="159"/>
      <c r="L50" s="159"/>
      <c r="M50" s="159"/>
      <c r="N50" s="159"/>
      <c r="O50" s="159"/>
      <c r="P50" s="159"/>
      <c r="Q50" s="159"/>
      <c r="R50" s="159"/>
      <c r="S50" s="159"/>
      <c r="T50" s="159"/>
      <c r="U50" s="159"/>
      <c r="V50" s="159"/>
      <c r="W50" s="159"/>
      <c r="X50" s="159"/>
      <c r="Y50" s="159"/>
      <c r="Z50" s="160"/>
      <c r="AA50" s="160"/>
    </row>
    <row r="51" spans="1:27" ht="19.5" customHeight="1">
      <c r="A51" s="822" t="s">
        <v>117</v>
      </c>
      <c r="B51" s="820" t="s">
        <v>118</v>
      </c>
      <c r="C51" s="208"/>
      <c r="D51" s="811" t="s">
        <v>119</v>
      </c>
      <c r="E51" s="159"/>
      <c r="F51" s="159"/>
      <c r="G51" s="159"/>
      <c r="H51" s="159"/>
      <c r="I51" s="159"/>
      <c r="J51" s="159"/>
      <c r="K51" s="159"/>
      <c r="L51" s="159"/>
      <c r="M51" s="159"/>
      <c r="N51" s="159"/>
      <c r="O51" s="159"/>
      <c r="P51" s="159"/>
      <c r="Q51" s="159"/>
      <c r="R51" s="159"/>
      <c r="S51" s="159"/>
      <c r="T51" s="159"/>
      <c r="U51" s="159"/>
      <c r="V51" s="159"/>
      <c r="W51" s="159"/>
      <c r="X51" s="159"/>
      <c r="Y51" s="159"/>
      <c r="Z51" s="160"/>
      <c r="AA51" s="160"/>
    </row>
    <row r="52" spans="1:27" ht="31">
      <c r="A52" s="813"/>
      <c r="B52" s="769"/>
      <c r="C52" s="191" t="s">
        <v>120</v>
      </c>
      <c r="D52" s="803"/>
      <c r="E52" s="159"/>
      <c r="F52" s="159"/>
      <c r="G52" s="159"/>
      <c r="H52" s="159"/>
      <c r="I52" s="159"/>
      <c r="J52" s="159"/>
      <c r="K52" s="159"/>
      <c r="L52" s="159"/>
      <c r="M52" s="159"/>
      <c r="N52" s="159"/>
      <c r="O52" s="159"/>
      <c r="P52" s="159"/>
      <c r="Q52" s="159"/>
      <c r="R52" s="159"/>
      <c r="S52" s="159"/>
      <c r="T52" s="159"/>
      <c r="U52" s="159"/>
      <c r="V52" s="159"/>
      <c r="W52" s="159"/>
      <c r="X52" s="159"/>
      <c r="Y52" s="159"/>
      <c r="Z52" s="160"/>
      <c r="AA52" s="160"/>
    </row>
    <row r="53" spans="1:27" ht="15.5">
      <c r="A53" s="813"/>
      <c r="B53" s="769"/>
      <c r="C53" s="220"/>
      <c r="D53" s="803"/>
      <c r="E53" s="159"/>
      <c r="F53" s="159"/>
      <c r="G53" s="159"/>
      <c r="H53" s="159"/>
      <c r="I53" s="159"/>
      <c r="J53" s="159"/>
      <c r="K53" s="159"/>
      <c r="L53" s="159"/>
      <c r="M53" s="159"/>
      <c r="N53" s="159"/>
      <c r="O53" s="159"/>
      <c r="P53" s="159"/>
      <c r="Q53" s="159"/>
      <c r="R53" s="159"/>
      <c r="S53" s="159"/>
      <c r="T53" s="159"/>
      <c r="U53" s="159"/>
      <c r="V53" s="159"/>
      <c r="W53" s="159"/>
      <c r="X53" s="159"/>
      <c r="Y53" s="159"/>
      <c r="Z53" s="160"/>
      <c r="AA53" s="160"/>
    </row>
    <row r="54" spans="1:27" ht="34" customHeight="1">
      <c r="A54" s="813"/>
      <c r="B54" s="769"/>
      <c r="C54" s="191" t="s">
        <v>121</v>
      </c>
      <c r="D54" s="803"/>
      <c r="E54" s="159"/>
      <c r="F54" s="159"/>
      <c r="G54" s="159"/>
      <c r="H54" s="159"/>
      <c r="I54" s="159"/>
      <c r="J54" s="159"/>
      <c r="K54" s="159"/>
      <c r="L54" s="159"/>
      <c r="M54" s="159"/>
      <c r="N54" s="159"/>
      <c r="O54" s="159"/>
      <c r="P54" s="159"/>
      <c r="Q54" s="159"/>
      <c r="R54" s="159"/>
      <c r="S54" s="159"/>
      <c r="T54" s="159"/>
      <c r="U54" s="159"/>
      <c r="V54" s="159"/>
      <c r="W54" s="159"/>
      <c r="X54" s="159"/>
      <c r="Y54" s="159"/>
      <c r="Z54" s="160"/>
      <c r="AA54" s="160"/>
    </row>
    <row r="55" spans="1:27" ht="15.5">
      <c r="A55" s="814"/>
      <c r="B55" s="774"/>
      <c r="C55" s="220"/>
      <c r="D55" s="803"/>
      <c r="E55" s="159"/>
      <c r="F55" s="159"/>
      <c r="G55" s="159"/>
      <c r="H55" s="159"/>
      <c r="I55" s="159"/>
      <c r="J55" s="159"/>
      <c r="K55" s="159"/>
      <c r="L55" s="159"/>
      <c r="M55" s="159"/>
      <c r="N55" s="159"/>
      <c r="O55" s="159"/>
      <c r="P55" s="159"/>
      <c r="Q55" s="159"/>
      <c r="R55" s="159"/>
      <c r="S55" s="159"/>
      <c r="T55" s="159"/>
      <c r="U55" s="159"/>
      <c r="V55" s="159"/>
      <c r="W55" s="159"/>
      <c r="X55" s="159"/>
      <c r="Y55" s="159"/>
      <c r="Z55" s="160"/>
      <c r="AA55" s="160"/>
    </row>
    <row r="56" spans="1:27" ht="51" customHeight="1">
      <c r="A56" s="365" t="s">
        <v>122</v>
      </c>
      <c r="B56" s="188" t="s">
        <v>123</v>
      </c>
      <c r="C56" s="208"/>
      <c r="D56" s="804"/>
      <c r="E56" s="159"/>
      <c r="F56" s="159"/>
      <c r="G56" s="159"/>
      <c r="H56" s="159"/>
      <c r="I56" s="159"/>
      <c r="J56" s="159"/>
      <c r="K56" s="159"/>
      <c r="L56" s="159"/>
      <c r="M56" s="159"/>
      <c r="N56" s="159"/>
      <c r="O56" s="159"/>
      <c r="P56" s="159"/>
      <c r="Q56" s="159"/>
      <c r="R56" s="159"/>
      <c r="S56" s="159"/>
      <c r="T56" s="159"/>
      <c r="U56" s="159"/>
      <c r="V56" s="159"/>
      <c r="W56" s="159"/>
      <c r="X56" s="159"/>
      <c r="Y56" s="159"/>
      <c r="Z56" s="160"/>
      <c r="AA56" s="160"/>
    </row>
    <row r="57" spans="1:27" ht="19.5" customHeight="1">
      <c r="A57" s="812" t="s">
        <v>124</v>
      </c>
      <c r="B57" s="820" t="s">
        <v>125</v>
      </c>
      <c r="C57" s="208"/>
      <c r="D57" s="811" t="s">
        <v>126</v>
      </c>
      <c r="E57" s="159"/>
      <c r="F57" s="159"/>
      <c r="G57" s="159"/>
      <c r="H57" s="159"/>
      <c r="I57" s="159"/>
      <c r="J57" s="159"/>
      <c r="K57" s="159"/>
      <c r="L57" s="159"/>
      <c r="M57" s="159"/>
      <c r="N57" s="159"/>
      <c r="O57" s="159"/>
      <c r="P57" s="159"/>
      <c r="Q57" s="159"/>
      <c r="R57" s="159"/>
      <c r="S57" s="159"/>
      <c r="T57" s="159"/>
      <c r="U57" s="159"/>
      <c r="V57" s="159"/>
      <c r="W57" s="159"/>
      <c r="X57" s="159"/>
      <c r="Y57" s="159"/>
      <c r="Z57" s="160"/>
      <c r="AA57" s="160"/>
    </row>
    <row r="58" spans="1:27" ht="15.5">
      <c r="A58" s="813"/>
      <c r="B58" s="769"/>
      <c r="C58" s="191" t="s">
        <v>127</v>
      </c>
      <c r="D58" s="803"/>
      <c r="E58" s="159"/>
      <c r="F58" s="159"/>
      <c r="G58" s="159"/>
      <c r="H58" s="159"/>
      <c r="I58" s="159"/>
      <c r="J58" s="159"/>
      <c r="K58" s="159"/>
      <c r="L58" s="159"/>
      <c r="M58" s="159"/>
      <c r="N58" s="159"/>
      <c r="O58" s="159"/>
      <c r="P58" s="159"/>
      <c r="Q58" s="159"/>
      <c r="R58" s="159"/>
      <c r="S58" s="159"/>
      <c r="T58" s="159"/>
      <c r="U58" s="159"/>
      <c r="V58" s="159"/>
      <c r="W58" s="159"/>
      <c r="X58" s="159"/>
      <c r="Y58" s="159"/>
      <c r="Z58" s="160"/>
      <c r="AA58" s="160"/>
    </row>
    <row r="59" spans="1:27" ht="23.25" customHeight="1">
      <c r="A59" s="813"/>
      <c r="B59" s="769"/>
      <c r="C59" s="220"/>
      <c r="D59" s="803"/>
      <c r="E59" s="159"/>
      <c r="F59" s="159"/>
      <c r="G59" s="159"/>
      <c r="H59" s="159"/>
      <c r="I59" s="159"/>
      <c r="J59" s="159"/>
      <c r="K59" s="159"/>
      <c r="L59" s="159"/>
      <c r="M59" s="159"/>
      <c r="N59" s="159"/>
      <c r="O59" s="159"/>
      <c r="P59" s="159"/>
      <c r="Q59" s="159"/>
      <c r="R59" s="159"/>
      <c r="S59" s="159"/>
      <c r="T59" s="159"/>
      <c r="U59" s="159"/>
      <c r="V59" s="159"/>
      <c r="W59" s="159"/>
      <c r="X59" s="159"/>
      <c r="Y59" s="159"/>
      <c r="Z59" s="160"/>
      <c r="AA59" s="160"/>
    </row>
    <row r="60" spans="1:27" ht="31">
      <c r="A60" s="813"/>
      <c r="B60" s="769"/>
      <c r="C60" s="191" t="s">
        <v>128</v>
      </c>
      <c r="D60" s="803"/>
      <c r="E60" s="159"/>
      <c r="F60" s="159"/>
      <c r="G60" s="159"/>
      <c r="H60" s="159"/>
      <c r="I60" s="159"/>
      <c r="J60" s="159"/>
      <c r="K60" s="159"/>
      <c r="L60" s="159"/>
      <c r="M60" s="159"/>
      <c r="N60" s="159"/>
      <c r="O60" s="159"/>
      <c r="P60" s="159"/>
      <c r="Q60" s="159"/>
      <c r="R60" s="159"/>
      <c r="S60" s="159"/>
      <c r="T60" s="159"/>
      <c r="U60" s="159"/>
      <c r="V60" s="159"/>
      <c r="W60" s="159"/>
      <c r="X60" s="159"/>
      <c r="Y60" s="159"/>
      <c r="Z60" s="160"/>
      <c r="AA60" s="160"/>
    </row>
    <row r="61" spans="1:27" ht="15.5">
      <c r="A61" s="813"/>
      <c r="B61" s="769"/>
      <c r="C61" s="220"/>
      <c r="D61" s="803"/>
      <c r="E61" s="159"/>
      <c r="F61" s="159"/>
      <c r="G61" s="159"/>
      <c r="H61" s="159"/>
      <c r="I61" s="159"/>
      <c r="J61" s="159"/>
      <c r="K61" s="159"/>
      <c r="L61" s="159"/>
      <c r="M61" s="159"/>
      <c r="N61" s="159"/>
      <c r="O61" s="159"/>
      <c r="P61" s="159"/>
      <c r="Q61" s="159"/>
      <c r="R61" s="159"/>
      <c r="S61" s="159"/>
      <c r="T61" s="159"/>
      <c r="U61" s="159"/>
      <c r="V61" s="159"/>
      <c r="W61" s="159"/>
      <c r="X61" s="159"/>
      <c r="Y61" s="159"/>
      <c r="Z61" s="160"/>
      <c r="AA61" s="160"/>
    </row>
    <row r="62" spans="1:27" ht="15.5">
      <c r="A62" s="813"/>
      <c r="B62" s="769"/>
      <c r="C62" s="191" t="s">
        <v>129</v>
      </c>
      <c r="D62" s="803"/>
      <c r="E62" s="159"/>
      <c r="F62" s="159"/>
      <c r="G62" s="159"/>
      <c r="H62" s="159"/>
      <c r="I62" s="159"/>
      <c r="J62" s="159"/>
      <c r="K62" s="159"/>
      <c r="L62" s="159"/>
      <c r="M62" s="159"/>
      <c r="N62" s="159"/>
      <c r="O62" s="159"/>
      <c r="P62" s="159"/>
      <c r="Q62" s="159"/>
      <c r="R62" s="159"/>
      <c r="S62" s="159"/>
      <c r="T62" s="159"/>
      <c r="U62" s="159"/>
      <c r="V62" s="159"/>
      <c r="W62" s="159"/>
      <c r="X62" s="159"/>
      <c r="Y62" s="159"/>
      <c r="Z62" s="160"/>
      <c r="AA62" s="160"/>
    </row>
    <row r="63" spans="1:27" ht="15.5">
      <c r="A63" s="814"/>
      <c r="B63" s="774"/>
      <c r="C63" s="220"/>
      <c r="D63" s="804"/>
      <c r="E63" s="159"/>
      <c r="F63" s="159"/>
      <c r="G63" s="159"/>
      <c r="H63" s="159"/>
      <c r="I63" s="159"/>
      <c r="J63" s="159"/>
      <c r="K63" s="159"/>
      <c r="L63" s="159"/>
      <c r="M63" s="159"/>
      <c r="N63" s="159"/>
      <c r="O63" s="159"/>
      <c r="P63" s="159"/>
      <c r="Q63" s="159"/>
      <c r="R63" s="159"/>
      <c r="S63" s="159"/>
      <c r="T63" s="159"/>
      <c r="U63" s="159"/>
      <c r="V63" s="159"/>
      <c r="W63" s="159"/>
      <c r="X63" s="159"/>
      <c r="Y63" s="159"/>
      <c r="Z63" s="160"/>
      <c r="AA63" s="160"/>
    </row>
    <row r="64" spans="1:27" ht="99" customHeight="1">
      <c r="A64" s="195" t="s">
        <v>130</v>
      </c>
      <c r="B64" s="196" t="s">
        <v>131</v>
      </c>
      <c r="C64" s="206"/>
      <c r="D64" s="197" t="s">
        <v>132</v>
      </c>
      <c r="E64" s="159"/>
      <c r="F64" s="159"/>
      <c r="G64" s="159"/>
      <c r="H64" s="159"/>
      <c r="I64" s="159"/>
      <c r="J64" s="159"/>
      <c r="K64" s="159"/>
      <c r="L64" s="159"/>
      <c r="M64" s="159"/>
      <c r="N64" s="159"/>
      <c r="O64" s="159"/>
      <c r="P64" s="159"/>
      <c r="Q64" s="159"/>
      <c r="R64" s="159"/>
      <c r="S64" s="159"/>
      <c r="T64" s="159"/>
      <c r="U64" s="159"/>
      <c r="V64" s="159"/>
      <c r="W64" s="159"/>
      <c r="X64" s="159"/>
      <c r="Y64" s="159"/>
      <c r="Z64" s="160"/>
      <c r="AA64" s="160"/>
    </row>
    <row r="65" spans="1:27" ht="40.5" customHeight="1">
      <c r="A65" s="793" t="s">
        <v>133</v>
      </c>
      <c r="B65" s="794"/>
      <c r="C65" s="794"/>
      <c r="D65" s="795"/>
      <c r="E65" s="159"/>
      <c r="F65" s="159"/>
      <c r="G65" s="159"/>
      <c r="H65" s="159"/>
      <c r="I65" s="159"/>
      <c r="J65" s="159"/>
      <c r="K65" s="159"/>
      <c r="L65" s="159"/>
      <c r="M65" s="159"/>
      <c r="N65" s="159"/>
      <c r="O65" s="159"/>
      <c r="P65" s="159"/>
      <c r="Q65" s="159"/>
      <c r="R65" s="159"/>
      <c r="S65" s="159"/>
      <c r="T65" s="159"/>
      <c r="U65" s="159"/>
      <c r="V65" s="159"/>
      <c r="W65" s="159"/>
      <c r="X65" s="159"/>
      <c r="Y65" s="159"/>
      <c r="Z65" s="160"/>
      <c r="AA65" s="160"/>
    </row>
    <row r="66" spans="1:27" ht="93" customHeight="1">
      <c r="A66" s="198" t="s">
        <v>134</v>
      </c>
      <c r="B66" s="188" t="s">
        <v>135</v>
      </c>
      <c r="C66" s="205"/>
      <c r="D66" s="199" t="s">
        <v>136</v>
      </c>
      <c r="E66" s="159"/>
      <c r="F66" s="159"/>
      <c r="G66" s="159"/>
      <c r="H66" s="159"/>
      <c r="I66" s="159"/>
      <c r="J66" s="159"/>
      <c r="K66" s="159"/>
      <c r="L66" s="159"/>
      <c r="M66" s="159"/>
      <c r="N66" s="159"/>
      <c r="O66" s="159"/>
      <c r="P66" s="159"/>
      <c r="Q66" s="159"/>
      <c r="R66" s="159"/>
      <c r="S66" s="159"/>
      <c r="T66" s="159"/>
      <c r="U66" s="159"/>
      <c r="V66" s="159"/>
      <c r="W66" s="159"/>
      <c r="X66" s="159"/>
      <c r="Y66" s="159"/>
      <c r="Z66" s="160"/>
      <c r="AA66" s="160"/>
    </row>
    <row r="67" spans="1:27" ht="24" customHeight="1">
      <c r="A67" s="365" t="s">
        <v>137</v>
      </c>
      <c r="B67" s="188" t="s">
        <v>138</v>
      </c>
      <c r="C67" s="205"/>
      <c r="D67" s="194" t="s">
        <v>139</v>
      </c>
      <c r="E67" s="159"/>
      <c r="F67" s="159"/>
      <c r="G67" s="159"/>
      <c r="H67" s="159"/>
      <c r="I67" s="159"/>
      <c r="J67" s="159"/>
      <c r="K67" s="159"/>
      <c r="L67" s="159"/>
      <c r="M67" s="159"/>
      <c r="N67" s="159"/>
      <c r="O67" s="159"/>
      <c r="P67" s="159"/>
      <c r="Q67" s="159"/>
      <c r="R67" s="159"/>
      <c r="S67" s="159"/>
      <c r="T67" s="159"/>
      <c r="U67" s="159"/>
      <c r="V67" s="159"/>
      <c r="W67" s="159"/>
      <c r="X67" s="159"/>
      <c r="Y67" s="159"/>
      <c r="Z67" s="160"/>
      <c r="AA67" s="160"/>
    </row>
    <row r="68" spans="1:27" ht="36.75" customHeight="1">
      <c r="A68" s="365" t="s">
        <v>140</v>
      </c>
      <c r="B68" s="188" t="s">
        <v>141</v>
      </c>
      <c r="C68" s="223"/>
      <c r="D68" s="194" t="s">
        <v>142</v>
      </c>
      <c r="E68" s="159"/>
      <c r="F68" s="159"/>
      <c r="G68" s="159"/>
      <c r="H68" s="159"/>
      <c r="I68" s="159"/>
      <c r="J68" s="159"/>
      <c r="K68" s="159"/>
      <c r="L68" s="159"/>
      <c r="M68" s="159"/>
      <c r="N68" s="159"/>
      <c r="O68" s="159"/>
      <c r="P68" s="159"/>
      <c r="Q68" s="159"/>
      <c r="R68" s="159"/>
      <c r="S68" s="159"/>
      <c r="T68" s="159"/>
      <c r="U68" s="159"/>
      <c r="V68" s="159"/>
      <c r="W68" s="159"/>
      <c r="X68" s="159"/>
      <c r="Y68" s="159"/>
      <c r="Z68" s="160"/>
      <c r="AA68" s="160"/>
    </row>
    <row r="69" spans="1:27" ht="64.5" customHeight="1">
      <c r="A69" s="365" t="s">
        <v>143</v>
      </c>
      <c r="B69" s="188" t="s">
        <v>144</v>
      </c>
      <c r="C69" s="205"/>
      <c r="D69" s="194" t="s">
        <v>145</v>
      </c>
      <c r="E69" s="159"/>
      <c r="F69" s="159"/>
      <c r="G69" s="159"/>
      <c r="H69" s="159"/>
      <c r="I69" s="159"/>
      <c r="J69" s="159"/>
      <c r="K69" s="159"/>
      <c r="L69" s="159"/>
      <c r="M69" s="159"/>
      <c r="N69" s="159"/>
      <c r="O69" s="159"/>
      <c r="P69" s="159"/>
      <c r="Q69" s="159"/>
      <c r="R69" s="159"/>
      <c r="S69" s="159"/>
      <c r="T69" s="159"/>
      <c r="U69" s="159"/>
      <c r="V69" s="159"/>
      <c r="W69" s="159"/>
      <c r="X69" s="159"/>
      <c r="Y69" s="159"/>
      <c r="Z69" s="160"/>
      <c r="AA69" s="160"/>
    </row>
    <row r="70" spans="1:27" ht="27" customHeight="1">
      <c r="A70" s="365" t="s">
        <v>146</v>
      </c>
      <c r="B70" s="188" t="s">
        <v>138</v>
      </c>
      <c r="C70" s="205"/>
      <c r="D70" s="194" t="s">
        <v>147</v>
      </c>
      <c r="E70" s="159"/>
      <c r="F70" s="159"/>
      <c r="G70" s="159"/>
      <c r="H70" s="159"/>
      <c r="I70" s="159"/>
      <c r="J70" s="159"/>
      <c r="K70" s="159"/>
      <c r="L70" s="159"/>
      <c r="M70" s="159"/>
      <c r="N70" s="159"/>
      <c r="O70" s="159"/>
      <c r="P70" s="159"/>
      <c r="Q70" s="159"/>
      <c r="R70" s="159"/>
      <c r="S70" s="159"/>
      <c r="T70" s="159"/>
      <c r="U70" s="159"/>
      <c r="V70" s="159"/>
      <c r="W70" s="159"/>
      <c r="X70" s="159"/>
      <c r="Y70" s="159"/>
      <c r="Z70" s="160"/>
      <c r="AA70" s="160"/>
    </row>
    <row r="71" spans="1:27" ht="36.75" customHeight="1">
      <c r="A71" s="365" t="s">
        <v>148</v>
      </c>
      <c r="B71" s="188" t="s">
        <v>141</v>
      </c>
      <c r="C71" s="205"/>
      <c r="D71" s="194" t="s">
        <v>149</v>
      </c>
      <c r="E71" s="159"/>
      <c r="F71" s="159"/>
      <c r="G71" s="159"/>
      <c r="H71" s="159"/>
      <c r="I71" s="159"/>
      <c r="J71" s="159"/>
      <c r="K71" s="159"/>
      <c r="L71" s="159"/>
      <c r="M71" s="159"/>
      <c r="N71" s="159"/>
      <c r="O71" s="159"/>
      <c r="P71" s="159"/>
      <c r="Q71" s="159"/>
      <c r="R71" s="159"/>
      <c r="S71" s="159"/>
      <c r="T71" s="159"/>
      <c r="U71" s="159"/>
      <c r="V71" s="159"/>
      <c r="W71" s="159"/>
      <c r="X71" s="159"/>
      <c r="Y71" s="159"/>
      <c r="Z71" s="160"/>
      <c r="AA71" s="160"/>
    </row>
    <row r="72" spans="1:27" ht="108.75" customHeight="1">
      <c r="A72" s="365" t="s">
        <v>150</v>
      </c>
      <c r="B72" s="188" t="s">
        <v>151</v>
      </c>
      <c r="C72" s="205"/>
      <c r="D72" s="194" t="s">
        <v>152</v>
      </c>
      <c r="E72" s="159"/>
      <c r="F72" s="159"/>
      <c r="G72" s="159"/>
      <c r="H72" s="159"/>
      <c r="I72" s="159"/>
      <c r="J72" s="159"/>
      <c r="K72" s="159"/>
      <c r="L72" s="159"/>
      <c r="M72" s="159"/>
      <c r="N72" s="159"/>
      <c r="O72" s="159"/>
      <c r="P72" s="159"/>
      <c r="Q72" s="159"/>
      <c r="R72" s="159"/>
      <c r="S72" s="159"/>
      <c r="T72" s="159"/>
      <c r="U72" s="159"/>
      <c r="V72" s="159"/>
      <c r="W72" s="159"/>
      <c r="X72" s="159"/>
      <c r="Y72" s="159"/>
      <c r="Z72" s="160"/>
      <c r="AA72" s="160"/>
    </row>
    <row r="73" spans="1:27" ht="42.75" customHeight="1">
      <c r="A73" s="365" t="s">
        <v>153</v>
      </c>
      <c r="B73" s="188" t="s">
        <v>138</v>
      </c>
      <c r="C73" s="205"/>
      <c r="D73" s="194" t="s">
        <v>154</v>
      </c>
      <c r="E73" s="159"/>
      <c r="F73" s="159"/>
      <c r="G73" s="159"/>
      <c r="H73" s="159"/>
      <c r="I73" s="159"/>
      <c r="J73" s="159"/>
      <c r="K73" s="159"/>
      <c r="L73" s="159"/>
      <c r="M73" s="159"/>
      <c r="N73" s="159"/>
      <c r="O73" s="159"/>
      <c r="P73" s="159"/>
      <c r="Q73" s="159"/>
      <c r="R73" s="159"/>
      <c r="S73" s="159"/>
      <c r="T73" s="159"/>
      <c r="U73" s="159"/>
      <c r="V73" s="159"/>
      <c r="W73" s="159"/>
      <c r="X73" s="159"/>
      <c r="Y73" s="159"/>
      <c r="Z73" s="160"/>
      <c r="AA73" s="160"/>
    </row>
    <row r="74" spans="1:27" ht="40.5" customHeight="1">
      <c r="A74" s="365" t="s">
        <v>155</v>
      </c>
      <c r="B74" s="188" t="s">
        <v>141</v>
      </c>
      <c r="C74" s="205"/>
      <c r="D74" s="194" t="s">
        <v>156</v>
      </c>
      <c r="E74" s="159"/>
      <c r="F74" s="159"/>
      <c r="G74" s="159"/>
      <c r="H74" s="159"/>
      <c r="I74" s="159"/>
      <c r="J74" s="159"/>
      <c r="K74" s="159"/>
      <c r="L74" s="159"/>
      <c r="M74" s="159"/>
      <c r="N74" s="159"/>
      <c r="O74" s="159"/>
      <c r="P74" s="159"/>
      <c r="Q74" s="159"/>
      <c r="R74" s="159"/>
      <c r="S74" s="159"/>
      <c r="T74" s="159"/>
      <c r="U74" s="159"/>
      <c r="V74" s="159"/>
      <c r="W74" s="159"/>
      <c r="X74" s="159"/>
      <c r="Y74" s="159"/>
      <c r="Z74" s="160"/>
      <c r="AA74" s="160"/>
    </row>
    <row r="75" spans="1:27" ht="81.75" customHeight="1">
      <c r="A75" s="367" t="s">
        <v>157</v>
      </c>
      <c r="B75" s="188" t="s">
        <v>158</v>
      </c>
      <c r="C75" s="205"/>
      <c r="D75" s="194" t="s">
        <v>159</v>
      </c>
      <c r="E75" s="159"/>
      <c r="F75" s="159"/>
      <c r="G75" s="159"/>
      <c r="H75" s="159"/>
      <c r="I75" s="159"/>
      <c r="J75" s="159"/>
      <c r="K75" s="159"/>
      <c r="L75" s="159"/>
      <c r="M75" s="159"/>
      <c r="N75" s="159"/>
      <c r="O75" s="159"/>
      <c r="P75" s="159"/>
      <c r="Q75" s="159"/>
      <c r="R75" s="159"/>
      <c r="S75" s="159"/>
      <c r="T75" s="159"/>
      <c r="U75" s="159"/>
      <c r="V75" s="159"/>
      <c r="W75" s="159"/>
      <c r="X75" s="159"/>
      <c r="Y75" s="159"/>
      <c r="Z75" s="160"/>
      <c r="AA75" s="160"/>
    </row>
    <row r="76" spans="1:27" ht="42" customHeight="1">
      <c r="A76" s="365" t="s">
        <v>160</v>
      </c>
      <c r="B76" s="188" t="s">
        <v>138</v>
      </c>
      <c r="C76" s="205"/>
      <c r="D76" s="194" t="s">
        <v>161</v>
      </c>
      <c r="E76" s="159"/>
      <c r="F76" s="159"/>
      <c r="G76" s="159"/>
      <c r="H76" s="159"/>
      <c r="I76" s="159"/>
      <c r="J76" s="159"/>
      <c r="K76" s="159"/>
      <c r="L76" s="159"/>
      <c r="M76" s="159"/>
      <c r="N76" s="159"/>
      <c r="O76" s="159"/>
      <c r="P76" s="159"/>
      <c r="Q76" s="159"/>
      <c r="R76" s="159"/>
      <c r="S76" s="159"/>
      <c r="T76" s="159"/>
      <c r="U76" s="159"/>
      <c r="V76" s="159"/>
      <c r="W76" s="159"/>
      <c r="X76" s="159"/>
      <c r="Y76" s="159"/>
      <c r="Z76" s="160"/>
      <c r="AA76" s="160"/>
    </row>
    <row r="77" spans="1:27" ht="48.75" customHeight="1">
      <c r="A77" s="365" t="s">
        <v>162</v>
      </c>
      <c r="B77" s="188" t="s">
        <v>141</v>
      </c>
      <c r="C77" s="205"/>
      <c r="D77" s="194" t="s">
        <v>163</v>
      </c>
      <c r="E77" s="159"/>
      <c r="F77" s="159"/>
      <c r="G77" s="159"/>
      <c r="H77" s="159"/>
      <c r="I77" s="159"/>
      <c r="J77" s="159"/>
      <c r="K77" s="159"/>
      <c r="L77" s="159"/>
      <c r="M77" s="159"/>
      <c r="N77" s="159"/>
      <c r="O77" s="159"/>
      <c r="P77" s="159"/>
      <c r="Q77" s="159"/>
      <c r="R77" s="159"/>
      <c r="S77" s="159"/>
      <c r="T77" s="159"/>
      <c r="U77" s="159"/>
      <c r="V77" s="159"/>
      <c r="W77" s="159"/>
      <c r="X77" s="159"/>
      <c r="Y77" s="159"/>
      <c r="Z77" s="160"/>
      <c r="AA77" s="160"/>
    </row>
    <row r="78" spans="1:27" ht="43.5" customHeight="1">
      <c r="A78" s="796" t="s">
        <v>164</v>
      </c>
      <c r="B78" s="797"/>
      <c r="C78" s="797"/>
      <c r="D78" s="798"/>
      <c r="E78" s="159"/>
      <c r="F78" s="159"/>
      <c r="G78" s="159"/>
      <c r="H78" s="159"/>
      <c r="I78" s="159"/>
      <c r="J78" s="159"/>
      <c r="K78" s="159"/>
      <c r="L78" s="159"/>
      <c r="M78" s="159"/>
      <c r="N78" s="159"/>
      <c r="O78" s="159"/>
      <c r="P78" s="159"/>
      <c r="Q78" s="159"/>
      <c r="R78" s="159"/>
      <c r="S78" s="159"/>
      <c r="T78" s="159"/>
      <c r="U78" s="159"/>
      <c r="V78" s="159"/>
      <c r="W78" s="159"/>
      <c r="X78" s="159"/>
      <c r="Y78" s="159"/>
      <c r="Z78" s="160"/>
      <c r="AA78" s="160"/>
    </row>
    <row r="79" spans="1:27" ht="92.5" customHeight="1">
      <c r="A79" s="200" t="s">
        <v>165</v>
      </c>
      <c r="B79" s="201" t="s">
        <v>166</v>
      </c>
      <c r="C79" s="221"/>
      <c r="D79" s="123" t="s">
        <v>167</v>
      </c>
      <c r="E79" s="159"/>
      <c r="F79" s="159"/>
      <c r="G79" s="159"/>
      <c r="H79" s="159"/>
      <c r="I79" s="159"/>
      <c r="J79" s="159"/>
      <c r="K79" s="159"/>
      <c r="L79" s="159"/>
      <c r="M79" s="159"/>
      <c r="N79" s="159"/>
      <c r="O79" s="159"/>
      <c r="P79" s="159"/>
      <c r="Q79" s="159"/>
      <c r="R79" s="159"/>
      <c r="S79" s="159"/>
      <c r="T79" s="159"/>
      <c r="U79" s="159"/>
      <c r="V79" s="159"/>
      <c r="W79" s="159"/>
      <c r="X79" s="159"/>
      <c r="Y79" s="159"/>
      <c r="Z79" s="160"/>
      <c r="AA79" s="160"/>
    </row>
    <row r="80" spans="1:27" ht="30" customHeight="1">
      <c r="A80" s="202" t="s">
        <v>168</v>
      </c>
      <c r="B80" s="192" t="s">
        <v>169</v>
      </c>
      <c r="C80" s="222"/>
      <c r="D80" s="193" t="s">
        <v>170</v>
      </c>
      <c r="E80" s="159"/>
      <c r="F80" s="159"/>
      <c r="G80" s="159"/>
      <c r="H80" s="159"/>
      <c r="I80" s="159"/>
      <c r="J80" s="159"/>
      <c r="K80" s="159"/>
      <c r="L80" s="159"/>
      <c r="M80" s="159"/>
      <c r="N80" s="159"/>
      <c r="O80" s="159"/>
      <c r="P80" s="159"/>
      <c r="Q80" s="159"/>
      <c r="R80" s="159"/>
      <c r="S80" s="159"/>
      <c r="T80" s="159"/>
      <c r="U80" s="159"/>
      <c r="V80" s="159"/>
      <c r="W80" s="159"/>
      <c r="X80" s="159"/>
      <c r="Y80" s="159"/>
      <c r="Z80" s="160"/>
      <c r="AA80" s="160"/>
    </row>
    <row r="81" spans="1:27" ht="39" customHeight="1">
      <c r="A81" s="366" t="s">
        <v>171</v>
      </c>
      <c r="B81" s="203" t="s">
        <v>172</v>
      </c>
      <c r="C81" s="222"/>
      <c r="D81" s="193" t="s">
        <v>173</v>
      </c>
      <c r="E81" s="159"/>
      <c r="F81" s="159"/>
      <c r="G81" s="159"/>
      <c r="H81" s="159"/>
      <c r="I81" s="159"/>
      <c r="J81" s="159"/>
      <c r="K81" s="159"/>
      <c r="L81" s="159"/>
      <c r="M81" s="159"/>
      <c r="N81" s="159"/>
      <c r="O81" s="159"/>
      <c r="P81" s="159"/>
      <c r="Q81" s="159"/>
      <c r="R81" s="159"/>
      <c r="S81" s="159"/>
      <c r="T81" s="159"/>
      <c r="U81" s="159"/>
      <c r="V81" s="159"/>
      <c r="W81" s="159"/>
      <c r="X81" s="159"/>
      <c r="Y81" s="159"/>
      <c r="Z81" s="160"/>
      <c r="AA81" s="160"/>
    </row>
    <row r="82" spans="1:27" ht="39.75" customHeight="1">
      <c r="A82" s="366" t="s">
        <v>174</v>
      </c>
      <c r="B82" s="203" t="s">
        <v>175</v>
      </c>
      <c r="C82" s="222"/>
      <c r="D82" s="193" t="s">
        <v>176</v>
      </c>
      <c r="E82" s="159"/>
      <c r="F82" s="159"/>
      <c r="G82" s="159"/>
      <c r="H82" s="159"/>
      <c r="I82" s="159"/>
      <c r="J82" s="159"/>
      <c r="K82" s="159"/>
      <c r="L82" s="159"/>
      <c r="M82" s="159"/>
      <c r="N82" s="159"/>
      <c r="O82" s="159"/>
      <c r="P82" s="159"/>
      <c r="Q82" s="159"/>
      <c r="R82" s="159"/>
      <c r="S82" s="159"/>
      <c r="T82" s="159"/>
      <c r="U82" s="159"/>
      <c r="V82" s="159"/>
      <c r="W82" s="159"/>
      <c r="X82" s="159"/>
      <c r="Y82" s="159"/>
      <c r="Z82" s="160"/>
      <c r="AA82" s="160"/>
    </row>
    <row r="83" spans="1:27" ht="39.75" customHeight="1">
      <c r="A83" s="366" t="s">
        <v>177</v>
      </c>
      <c r="B83" s="203" t="s">
        <v>178</v>
      </c>
      <c r="C83" s="222"/>
      <c r="D83" s="193" t="s">
        <v>179</v>
      </c>
      <c r="E83" s="159"/>
      <c r="F83" s="159"/>
      <c r="G83" s="159"/>
      <c r="H83" s="159"/>
      <c r="I83" s="159"/>
      <c r="J83" s="159"/>
      <c r="K83" s="159"/>
      <c r="L83" s="159"/>
      <c r="M83" s="159"/>
      <c r="N83" s="159"/>
      <c r="O83" s="159"/>
      <c r="P83" s="159"/>
      <c r="Q83" s="159"/>
      <c r="R83" s="159"/>
      <c r="S83" s="159"/>
      <c r="T83" s="159"/>
      <c r="U83" s="159"/>
      <c r="V83" s="159"/>
      <c r="W83" s="159"/>
      <c r="X83" s="159"/>
      <c r="Y83" s="159"/>
      <c r="Z83" s="160"/>
      <c r="AA83" s="160"/>
    </row>
  </sheetData>
  <sheetProtection algorithmName="SHA-512" hashValue="niVp16dD9GOPyb2SWCjt8YoKk836iNoPwdOFRsqFfyDSQO1Bgxxd+r/4vz1H7t6cb6kkjdxAP8QRaYuzcHhVyw==" saltValue="AeNzwapjQJDbKr1pAXVPnA==" spinCount="100000" sheet="1" objects="1" scenarios="1" formatCells="0" formatColumns="0" formatRows="0" insertHyperlinks="0" selectLockedCells="1"/>
  <mergeCells count="27">
    <mergeCell ref="A17:D17"/>
    <mergeCell ref="A22:D22"/>
    <mergeCell ref="B44:B47"/>
    <mergeCell ref="B51:B55"/>
    <mergeCell ref="B57:B63"/>
    <mergeCell ref="D51:D56"/>
    <mergeCell ref="D57:D63"/>
    <mergeCell ref="A25:A27"/>
    <mergeCell ref="A28:A41"/>
    <mergeCell ref="A44:A47"/>
    <mergeCell ref="A51:A55"/>
    <mergeCell ref="A1:D1"/>
    <mergeCell ref="A4:D4"/>
    <mergeCell ref="B7:B9"/>
    <mergeCell ref="D7:D9"/>
    <mergeCell ref="A12:D12"/>
    <mergeCell ref="A7:A9"/>
    <mergeCell ref="A65:D65"/>
    <mergeCell ref="A78:D78"/>
    <mergeCell ref="B25:B27"/>
    <mergeCell ref="D25:D27"/>
    <mergeCell ref="B28:C28"/>
    <mergeCell ref="D28:D41"/>
    <mergeCell ref="A43:D43"/>
    <mergeCell ref="D44:D47"/>
    <mergeCell ref="A50:D50"/>
    <mergeCell ref="A57:A63"/>
  </mergeCells>
  <conditionalFormatting sqref="A20:B21 D20:D21">
    <cfRule type="expression" dxfId="147" priority="11">
      <formula>$C$19="yes"</formula>
    </cfRule>
  </conditionalFormatting>
  <conditionalFormatting sqref="A42:B42 D42">
    <cfRule type="expression" dxfId="146" priority="16">
      <formula>$C$41&gt;0</formula>
    </cfRule>
  </conditionalFormatting>
  <conditionalFormatting sqref="A64:B64 D64">
    <cfRule type="expression" dxfId="145" priority="12">
      <formula>$C$7="Bank"</formula>
    </cfRule>
  </conditionalFormatting>
  <conditionalFormatting sqref="A80:B83 D80:D83">
    <cfRule type="expression" dxfId="144" priority="15">
      <formula>$C$79="yes"</formula>
    </cfRule>
  </conditionalFormatting>
  <conditionalFormatting sqref="A16:D16">
    <cfRule type="expression" dxfId="143" priority="1">
      <formula>$G$57="Net Zero"</formula>
    </cfRule>
  </conditionalFormatting>
  <conditionalFormatting sqref="A20:D21">
    <cfRule type="expression" dxfId="142" priority="8">
      <formula>$C$19="No"</formula>
    </cfRule>
  </conditionalFormatting>
  <conditionalFormatting sqref="B23:B24">
    <cfRule type="expression" dxfId="141" priority="2">
      <formula>C8="Other"</formula>
    </cfRule>
  </conditionalFormatting>
  <conditionalFormatting sqref="C9">
    <cfRule type="expression" dxfId="140" priority="7">
      <formula>$C$7="Other"</formula>
    </cfRule>
  </conditionalFormatting>
  <conditionalFormatting sqref="C20:C21">
    <cfRule type="expression" dxfId="139" priority="6">
      <formula>$C$19="Yes"</formula>
    </cfRule>
  </conditionalFormatting>
  <conditionalFormatting sqref="C21">
    <cfRule type="expression" dxfId="138" priority="4">
      <formula>$G$52="No"</formula>
    </cfRule>
  </conditionalFormatting>
  <conditionalFormatting sqref="C23:C24">
    <cfRule type="expression" dxfId="137" priority="5">
      <formula>D8="Other"</formula>
    </cfRule>
  </conditionalFormatting>
  <conditionalFormatting sqref="C42">
    <cfRule type="expression" dxfId="136" priority="13">
      <formula>$C$41&gt;0</formula>
    </cfRule>
  </conditionalFormatting>
  <conditionalFormatting sqref="C53 C55">
    <cfRule type="expression" dxfId="135" priority="9">
      <formula>$C$51="Yes"</formula>
    </cfRule>
  </conditionalFormatting>
  <conditionalFormatting sqref="C59 C61 C63">
    <cfRule type="expression" dxfId="134" priority="10">
      <formula>C$57="Yes"</formula>
    </cfRule>
  </conditionalFormatting>
  <conditionalFormatting sqref="C64">
    <cfRule type="expression" dxfId="133" priority="3">
      <formula>$C$7="Bank"</formula>
    </cfRule>
  </conditionalFormatting>
  <conditionalFormatting sqref="C80:C83">
    <cfRule type="expression" dxfId="132" priority="14">
      <formula>$C$79="yes"</formula>
    </cfRule>
  </conditionalFormatting>
  <dataValidations count="9">
    <dataValidation type="custom" allowBlank="1" showDropDown="1" sqref="C45 C47" xr:uid="{00000000-0002-0000-0200-000000000000}">
      <formula1>IFERROR(ISURL(C45), TRUE)</formula1>
    </dataValidation>
    <dataValidation type="list" allowBlank="1" showErrorMessage="1" sqref="C14" xr:uid="{00000000-0002-0000-0200-000001000000}">
      <formula1>"Financial Institution Near-term validation ,Financial Institution Near-term validation update ,Private Equity Near-term validation ,Private Equity Near-term validation update"</formula1>
    </dataValidation>
    <dataValidation type="list" allowBlank="1" showErrorMessage="1" sqref="C64" xr:uid="{00000000-0002-0000-0200-000002000000}">
      <formula1>"Yes,No,N/A"</formula1>
    </dataValidation>
    <dataValidation type="list" allowBlank="1" showErrorMessage="1" sqref="C15" xr:uid="{00000000-0002-0000-0200-000003000000}">
      <formula1>"First assessment,Second assessment,Third assessment,Fourth or more assessment"</formula1>
    </dataValidation>
    <dataValidation type="list" allowBlank="1" showErrorMessage="1" sqref="C7" xr:uid="{00000000-0002-0000-0200-000004000000}">
      <formula1>"Bank,Asset manager,Asset owner,Private equity firm,Investment holding company,Mortgage real estate investment trust,Other"</formula1>
    </dataValidation>
    <dataValidation type="list" allowBlank="1" showErrorMessage="1" sqref="C18:C19 C51 C56:C57 C61 C13 C29:C40 C79" xr:uid="{00000000-0002-0000-0200-000005000000}">
      <formula1>"Yes,No"</formula1>
    </dataValidation>
    <dataValidation type="decimal" allowBlank="1" showDropDown="1" showInputMessage="1" showErrorMessage="1" prompt="Enter a number between 0 and 100" sqref="C25 C42" xr:uid="{00000000-0002-0000-0200-000007000000}">
      <formula1>0</formula1>
      <formula2>100</formula2>
    </dataValidation>
    <dataValidation type="list" allowBlank="1" showErrorMessage="1" sqref="C16" xr:uid="{00000000-0002-0000-0200-000008000000}">
      <formula1>"V2"</formula1>
    </dataValidation>
    <dataValidation type="custom" allowBlank="1" showDropDown="1" sqref="C68 C71 C74 C77" xr:uid="{00000000-0002-0000-0200-000009000000}">
      <formula1>IFERROR(ISEMAIL(C68), TRUE)</formula1>
    </dataValidation>
  </dataValidations>
  <hyperlinks>
    <hyperlink ref="D6"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289B7"/>
  </sheetPr>
  <dimension ref="A1:D39"/>
  <sheetViews>
    <sheetView zoomScaleNormal="100" workbookViewId="0">
      <selection activeCell="C3" sqref="C3"/>
    </sheetView>
  </sheetViews>
  <sheetFormatPr defaultColWidth="14.453125" defaultRowHeight="15" customHeight="1"/>
  <cols>
    <col min="1" max="1" width="6.7265625" customWidth="1"/>
    <col min="2" max="2" width="48.7265625" customWidth="1"/>
    <col min="3" max="3" width="44.54296875" customWidth="1"/>
    <col min="4" max="4" width="61" customWidth="1"/>
  </cols>
  <sheetData>
    <row r="1" spans="1:4" ht="24" customHeight="1">
      <c r="A1" s="823" t="s">
        <v>180</v>
      </c>
      <c r="B1" s="794"/>
      <c r="C1" s="794"/>
      <c r="D1" s="794"/>
    </row>
    <row r="2" spans="1:4" ht="24.75" customHeight="1">
      <c r="A2" s="161" t="s">
        <v>24</v>
      </c>
      <c r="B2" s="162" t="s">
        <v>25</v>
      </c>
      <c r="C2" s="161" t="s">
        <v>26</v>
      </c>
      <c r="D2" s="161" t="s">
        <v>27</v>
      </c>
    </row>
    <row r="3" spans="1:4" ht="90.75" customHeight="1">
      <c r="A3" s="163" t="s">
        <v>181</v>
      </c>
      <c r="B3" s="231" t="s">
        <v>182</v>
      </c>
      <c r="C3" s="224"/>
      <c r="D3" s="232" t="s">
        <v>183</v>
      </c>
    </row>
    <row r="4" spans="1:4" ht="76.5" customHeight="1">
      <c r="A4" s="233" t="s">
        <v>184</v>
      </c>
      <c r="B4" s="234" t="s">
        <v>185</v>
      </c>
      <c r="C4" s="225"/>
      <c r="D4" s="235" t="s">
        <v>186</v>
      </c>
    </row>
    <row r="5" spans="1:4" ht="100.5" customHeight="1">
      <c r="A5" s="233" t="s">
        <v>187</v>
      </c>
      <c r="B5" s="234" t="s">
        <v>188</v>
      </c>
      <c r="C5" s="225"/>
      <c r="D5" s="2" t="s">
        <v>189</v>
      </c>
    </row>
    <row r="6" spans="1:4" ht="17.25" customHeight="1">
      <c r="A6" s="830" t="s">
        <v>190</v>
      </c>
      <c r="B6" s="824" t="s">
        <v>191</v>
      </c>
      <c r="C6" s="226"/>
      <c r="D6" s="236"/>
    </row>
    <row r="7" spans="1:4" ht="42">
      <c r="A7" s="826"/>
      <c r="B7" s="800"/>
      <c r="C7" s="237" t="s">
        <v>192</v>
      </c>
      <c r="D7" s="825" t="s">
        <v>193</v>
      </c>
    </row>
    <row r="8" spans="1:4" ht="14.5">
      <c r="A8" s="826"/>
      <c r="B8" s="800"/>
      <c r="C8" s="226"/>
      <c r="D8" s="826"/>
    </row>
    <row r="9" spans="1:4" ht="28">
      <c r="A9" s="826"/>
      <c r="B9" s="800"/>
      <c r="C9" s="238" t="s">
        <v>194</v>
      </c>
      <c r="D9" s="826"/>
    </row>
    <row r="10" spans="1:4" ht="14.5">
      <c r="A10" s="827"/>
      <c r="B10" s="801"/>
      <c r="C10" s="227"/>
      <c r="D10" s="827"/>
    </row>
    <row r="11" spans="1:4" ht="30" customHeight="1">
      <c r="A11" s="828" t="s">
        <v>195</v>
      </c>
      <c r="B11" s="794"/>
      <c r="C11" s="794"/>
      <c r="D11" s="829"/>
    </row>
    <row r="12" spans="1:4" ht="114.5" customHeight="1">
      <c r="A12" s="233" t="s">
        <v>196</v>
      </c>
      <c r="B12" s="239" t="s">
        <v>197</v>
      </c>
      <c r="C12" s="225"/>
      <c r="D12" s="240" t="s">
        <v>198</v>
      </c>
    </row>
    <row r="13" spans="1:4" ht="37.5" customHeight="1">
      <c r="A13" s="241" t="s">
        <v>199</v>
      </c>
      <c r="B13" s="234" t="s">
        <v>200</v>
      </c>
      <c r="C13" s="226"/>
      <c r="D13" s="242" t="s">
        <v>201</v>
      </c>
    </row>
    <row r="14" spans="1:4" ht="85.5" customHeight="1">
      <c r="A14" s="241" t="s">
        <v>202</v>
      </c>
      <c r="B14" s="234" t="s">
        <v>203</v>
      </c>
      <c r="C14" s="226"/>
      <c r="D14" s="240" t="s">
        <v>204</v>
      </c>
    </row>
    <row r="15" spans="1:4" ht="106.5" customHeight="1">
      <c r="A15" s="241" t="s">
        <v>205</v>
      </c>
      <c r="B15" s="234" t="s">
        <v>206</v>
      </c>
      <c r="C15" s="225"/>
      <c r="D15" s="240" t="s">
        <v>207</v>
      </c>
    </row>
    <row r="16" spans="1:4" ht="108.75" customHeight="1">
      <c r="A16" s="241" t="s">
        <v>208</v>
      </c>
      <c r="B16" s="234" t="s">
        <v>209</v>
      </c>
      <c r="C16" s="225"/>
      <c r="D16" s="240" t="s">
        <v>210</v>
      </c>
    </row>
    <row r="17" spans="1:4" ht="33.75" customHeight="1">
      <c r="A17" s="828" t="s">
        <v>211</v>
      </c>
      <c r="B17" s="794"/>
      <c r="C17" s="794"/>
      <c r="D17" s="829"/>
    </row>
    <row r="18" spans="1:4" ht="85.5" customHeight="1">
      <c r="A18" s="243" t="s">
        <v>212</v>
      </c>
      <c r="B18" s="234" t="s">
        <v>213</v>
      </c>
      <c r="C18" s="225"/>
      <c r="D18" s="244" t="s">
        <v>214</v>
      </c>
    </row>
    <row r="19" spans="1:4" ht="36" customHeight="1">
      <c r="A19" s="828" t="s">
        <v>215</v>
      </c>
      <c r="B19" s="794"/>
      <c r="C19" s="794"/>
      <c r="D19" s="829"/>
    </row>
    <row r="20" spans="1:4" ht="172" customHeight="1">
      <c r="A20" s="233" t="s">
        <v>216</v>
      </c>
      <c r="B20" s="239" t="s">
        <v>217</v>
      </c>
      <c r="C20" s="225"/>
      <c r="D20" s="240" t="s">
        <v>218</v>
      </c>
    </row>
    <row r="21" spans="1:4" ht="162.75" customHeight="1">
      <c r="A21" s="233" t="s">
        <v>219</v>
      </c>
      <c r="B21" s="239" t="s">
        <v>220</v>
      </c>
      <c r="C21" s="225"/>
      <c r="D21" s="240" t="s">
        <v>221</v>
      </c>
    </row>
    <row r="22" spans="1:4" ht="56.25" customHeight="1">
      <c r="A22" s="233" t="s">
        <v>222</v>
      </c>
      <c r="B22" s="234" t="s">
        <v>223</v>
      </c>
      <c r="C22" s="226"/>
      <c r="D22" s="244" t="s">
        <v>224</v>
      </c>
    </row>
    <row r="23" spans="1:4" ht="108" customHeight="1">
      <c r="A23" s="233" t="s">
        <v>225</v>
      </c>
      <c r="B23" s="234" t="s">
        <v>226</v>
      </c>
      <c r="C23" s="226"/>
      <c r="D23" s="244" t="s">
        <v>227</v>
      </c>
    </row>
    <row r="24" spans="1:4" ht="132" customHeight="1">
      <c r="A24" s="233" t="s">
        <v>228</v>
      </c>
      <c r="B24" s="234" t="s">
        <v>229</v>
      </c>
      <c r="C24" s="226"/>
      <c r="D24" s="244" t="s">
        <v>230</v>
      </c>
    </row>
    <row r="25" spans="1:4" ht="33.75" customHeight="1">
      <c r="A25" s="828" t="s">
        <v>231</v>
      </c>
      <c r="B25" s="794"/>
      <c r="C25" s="794"/>
      <c r="D25" s="829"/>
    </row>
    <row r="26" spans="1:4" ht="75" customHeight="1">
      <c r="A26" s="233" t="s">
        <v>232</v>
      </c>
      <c r="B26" s="239" t="s">
        <v>233</v>
      </c>
      <c r="C26" s="225"/>
      <c r="D26" s="240" t="s">
        <v>234</v>
      </c>
    </row>
    <row r="27" spans="1:4" ht="14.5">
      <c r="A27" s="833" t="s">
        <v>235</v>
      </c>
      <c r="B27" s="831" t="s">
        <v>236</v>
      </c>
      <c r="C27" s="228"/>
      <c r="D27" s="832" t="s">
        <v>237</v>
      </c>
    </row>
    <row r="28" spans="1:4" ht="34" customHeight="1">
      <c r="A28" s="826"/>
      <c r="B28" s="800"/>
      <c r="C28" s="245" t="s">
        <v>238</v>
      </c>
      <c r="D28" s="826"/>
    </row>
    <row r="29" spans="1:4" ht="14.5">
      <c r="A29" s="826"/>
      <c r="B29" s="800"/>
      <c r="C29" s="229"/>
      <c r="D29" s="826"/>
    </row>
    <row r="30" spans="1:4" ht="33.5" customHeight="1">
      <c r="A30" s="826"/>
      <c r="B30" s="800"/>
      <c r="C30" s="245" t="s">
        <v>239</v>
      </c>
      <c r="D30" s="826"/>
    </row>
    <row r="31" spans="1:4" ht="14.5">
      <c r="A31" s="827"/>
      <c r="B31" s="801"/>
      <c r="C31" s="229"/>
      <c r="D31" s="827"/>
    </row>
    <row r="32" spans="1:4" ht="14.5">
      <c r="A32" s="833" t="s">
        <v>240</v>
      </c>
      <c r="B32" s="831" t="s">
        <v>241</v>
      </c>
      <c r="C32" s="230"/>
      <c r="D32" s="832" t="s">
        <v>237</v>
      </c>
    </row>
    <row r="33" spans="1:4" ht="32.25" customHeight="1">
      <c r="A33" s="826"/>
      <c r="B33" s="800"/>
      <c r="C33" s="245" t="s">
        <v>242</v>
      </c>
      <c r="D33" s="826"/>
    </row>
    <row r="34" spans="1:4" ht="14.5">
      <c r="A34" s="827"/>
      <c r="B34" s="801"/>
      <c r="C34" s="229"/>
      <c r="D34" s="827"/>
    </row>
    <row r="35" spans="1:4" ht="34.5" customHeight="1">
      <c r="A35" s="828" t="s">
        <v>243</v>
      </c>
      <c r="B35" s="794"/>
      <c r="C35" s="794"/>
      <c r="D35" s="829"/>
    </row>
    <row r="36" spans="1:4" ht="183" customHeight="1">
      <c r="A36" s="243" t="s">
        <v>244</v>
      </c>
      <c r="B36" s="234" t="s">
        <v>245</v>
      </c>
      <c r="C36" s="247"/>
      <c r="D36" s="244" t="s">
        <v>246</v>
      </c>
    </row>
    <row r="37" spans="1:4" ht="22.5" customHeight="1">
      <c r="A37" s="834" t="s">
        <v>247</v>
      </c>
      <c r="B37" s="831" t="s">
        <v>248</v>
      </c>
      <c r="C37" s="230"/>
      <c r="D37" s="832" t="s">
        <v>249</v>
      </c>
    </row>
    <row r="38" spans="1:4" ht="27.5" customHeight="1">
      <c r="A38" s="826"/>
      <c r="B38" s="800"/>
      <c r="C38" s="245" t="s">
        <v>250</v>
      </c>
      <c r="D38" s="826"/>
    </row>
    <row r="39" spans="1:4" ht="87" customHeight="1">
      <c r="A39" s="827"/>
      <c r="B39" s="801"/>
      <c r="C39" s="246"/>
      <c r="D39" s="827"/>
    </row>
  </sheetData>
  <sheetProtection algorithmName="SHA-512" hashValue="n7bD8qTbQbGJ+XwOHb0aeidFefJMwQ0bPma+qRwmsqc9esZHXMgEt98CKZWFjYnzyOY4i4GuGYXaBcd8ggIKXA==" saltValue="JrNm5mYBWZ/kujgXuF1InQ==" spinCount="100000" sheet="1" objects="1" scenarios="1" formatCells="0" formatColumns="0" formatRows="0" insertHyperlinks="0" selectLockedCells="1"/>
  <mergeCells count="18">
    <mergeCell ref="A19:D19"/>
    <mergeCell ref="A25:D25"/>
    <mergeCell ref="D27:D31"/>
    <mergeCell ref="B32:B34"/>
    <mergeCell ref="D32:D34"/>
    <mergeCell ref="A35:D35"/>
    <mergeCell ref="B37:B39"/>
    <mergeCell ref="D37:D39"/>
    <mergeCell ref="A27:A31"/>
    <mergeCell ref="A32:A34"/>
    <mergeCell ref="A37:A39"/>
    <mergeCell ref="B27:B31"/>
    <mergeCell ref="A1:D1"/>
    <mergeCell ref="B6:B10"/>
    <mergeCell ref="D7:D10"/>
    <mergeCell ref="A11:D11"/>
    <mergeCell ref="A17:D17"/>
    <mergeCell ref="A6:A10"/>
  </mergeCells>
  <conditionalFormatting sqref="C27">
    <cfRule type="expression" dxfId="131" priority="1">
      <formula>$C$26="No"</formula>
    </cfRule>
  </conditionalFormatting>
  <conditionalFormatting sqref="C29 C31">
    <cfRule type="expression" dxfId="130" priority="2">
      <formula>$C$27="yes"</formula>
    </cfRule>
  </conditionalFormatting>
  <conditionalFormatting sqref="C34">
    <cfRule type="expression" dxfId="129" priority="3">
      <formula>C$32="Yes"</formula>
    </cfRule>
  </conditionalFormatting>
  <conditionalFormatting sqref="C39">
    <cfRule type="expression" dxfId="128" priority="4">
      <formula>$C$37="yes"</formula>
    </cfRule>
  </conditionalFormatting>
  <dataValidations count="4">
    <dataValidation type="custom" allowBlank="1" showDropDown="1" sqref="C8 C10" xr:uid="{00000000-0002-0000-0300-000000000000}">
      <formula1>IFERROR(ISURL(C8), TRUE)</formula1>
    </dataValidation>
    <dataValidation type="list" allowBlank="1" showErrorMessage="1" sqref="C27 C32" xr:uid="{00000000-0002-0000-0300-000001000000}">
      <formula1>"Yes,No,N/A"</formula1>
    </dataValidation>
    <dataValidation type="list" allowBlank="1" showErrorMessage="1" sqref="C18 C20:C21 C26 C37 C3 C5 C12 C15:C16" xr:uid="{00000000-0002-0000-0300-000002000000}">
      <formula1>"Yes,No"</formula1>
    </dataValidation>
    <dataValidation type="list" allowBlank="1" showErrorMessage="1" sqref="C4" xr:uid="{00000000-0002-0000-0300-000004000000}">
      <formula1>"Yes,No,NA: The FI is not setting SDA targets"</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E87B7"/>
    <outlinePr summaryBelow="0" summaryRight="0"/>
  </sheetPr>
  <dimension ref="A1:I169"/>
  <sheetViews>
    <sheetView zoomScaleNormal="100" workbookViewId="0">
      <selection activeCell="D3" sqref="D3:F3"/>
    </sheetView>
  </sheetViews>
  <sheetFormatPr defaultColWidth="14.453125" defaultRowHeight="15" customHeight="1"/>
  <cols>
    <col min="1" max="1" width="9" customWidth="1"/>
    <col min="2" max="2" width="28.54296875" customWidth="1"/>
    <col min="3" max="3" width="14.453125" customWidth="1"/>
    <col min="4" max="4" width="14.7265625" customWidth="1"/>
    <col min="5" max="5" width="16.54296875" customWidth="1"/>
    <col min="6" max="6" width="14.7265625" customWidth="1"/>
    <col min="7" max="7" width="30.26953125" customWidth="1"/>
    <col min="8" max="8" width="36.81640625" customWidth="1"/>
    <col min="9" max="9" width="40.7265625" style="360" customWidth="1"/>
  </cols>
  <sheetData>
    <row r="1" spans="1:9" ht="30" customHeight="1">
      <c r="A1" s="894" t="s">
        <v>251</v>
      </c>
      <c r="B1" s="862"/>
      <c r="C1" s="862"/>
      <c r="D1" s="862"/>
      <c r="E1" s="862"/>
      <c r="F1" s="862"/>
      <c r="G1" s="862"/>
      <c r="H1" s="895"/>
      <c r="I1" s="265"/>
    </row>
    <row r="2" spans="1:9" ht="22.5" customHeight="1">
      <c r="A2" s="161" t="s">
        <v>24</v>
      </c>
      <c r="B2" s="896" t="s">
        <v>25</v>
      </c>
      <c r="C2" s="897"/>
      <c r="D2" s="898" t="s">
        <v>252</v>
      </c>
      <c r="E2" s="767"/>
      <c r="F2" s="899"/>
      <c r="G2" s="900" t="s">
        <v>27</v>
      </c>
      <c r="H2" s="767"/>
      <c r="I2" s="338"/>
    </row>
    <row r="3" spans="1:9" ht="84" customHeight="1">
      <c r="A3" s="175" t="s">
        <v>253</v>
      </c>
      <c r="B3" s="863" t="s">
        <v>254</v>
      </c>
      <c r="C3" s="774"/>
      <c r="D3" s="889"/>
      <c r="E3" s="871"/>
      <c r="F3" s="872"/>
      <c r="G3" s="843" t="s">
        <v>255</v>
      </c>
      <c r="H3" s="801"/>
      <c r="I3" s="266"/>
    </row>
    <row r="4" spans="1:9" ht="63.5" customHeight="1">
      <c r="A4" s="267" t="s">
        <v>256</v>
      </c>
      <c r="B4" s="885" t="s">
        <v>257</v>
      </c>
      <c r="C4" s="837"/>
      <c r="D4" s="844"/>
      <c r="E4" s="845"/>
      <c r="F4" s="846"/>
      <c r="G4" s="847" t="s">
        <v>258</v>
      </c>
      <c r="H4" s="806"/>
      <c r="I4" s="339"/>
    </row>
    <row r="5" spans="1:9" ht="14.5">
      <c r="A5" s="890" t="s">
        <v>259</v>
      </c>
      <c r="B5" s="861" t="s">
        <v>260</v>
      </c>
      <c r="C5" s="862"/>
      <c r="D5" s="893"/>
      <c r="E5" s="845"/>
      <c r="F5" s="846"/>
      <c r="G5" s="901" t="s">
        <v>261</v>
      </c>
      <c r="H5" s="874"/>
      <c r="I5" s="270"/>
    </row>
    <row r="6" spans="1:9" ht="37.5" customHeight="1">
      <c r="A6" s="891"/>
      <c r="B6" s="769"/>
      <c r="C6" s="769"/>
      <c r="D6" s="877" t="s">
        <v>262</v>
      </c>
      <c r="E6" s="837"/>
      <c r="F6" s="806"/>
      <c r="G6" s="769"/>
      <c r="H6" s="800"/>
      <c r="I6" s="270"/>
    </row>
    <row r="7" spans="1:9" ht="14.5">
      <c r="A7" s="891"/>
      <c r="B7" s="769"/>
      <c r="C7" s="769"/>
      <c r="D7" s="884"/>
      <c r="E7" s="845"/>
      <c r="F7" s="846"/>
      <c r="G7" s="769"/>
      <c r="H7" s="800"/>
      <c r="I7" s="270"/>
    </row>
    <row r="8" spans="1:9" ht="14.5">
      <c r="A8" s="891"/>
      <c r="B8" s="769"/>
      <c r="C8" s="769"/>
      <c r="D8" s="877" t="s">
        <v>263</v>
      </c>
      <c r="E8" s="837"/>
      <c r="F8" s="806"/>
      <c r="G8" s="769"/>
      <c r="H8" s="800"/>
      <c r="I8" s="270"/>
    </row>
    <row r="9" spans="1:9" ht="14.5">
      <c r="A9" s="891"/>
      <c r="B9" s="769"/>
      <c r="C9" s="769"/>
      <c r="D9" s="884"/>
      <c r="E9" s="845"/>
      <c r="F9" s="846"/>
      <c r="G9" s="769"/>
      <c r="H9" s="800"/>
      <c r="I9" s="270"/>
    </row>
    <row r="10" spans="1:9" ht="78" customHeight="1">
      <c r="A10" s="891"/>
      <c r="B10" s="769"/>
      <c r="C10" s="769"/>
      <c r="D10" s="877" t="s">
        <v>264</v>
      </c>
      <c r="E10" s="837"/>
      <c r="F10" s="806"/>
      <c r="G10" s="769"/>
      <c r="H10" s="800"/>
      <c r="I10" s="270"/>
    </row>
    <row r="11" spans="1:9" ht="14.5">
      <c r="A11" s="891"/>
      <c r="B11" s="769"/>
      <c r="C11" s="769"/>
      <c r="D11" s="884"/>
      <c r="E11" s="845"/>
      <c r="F11" s="846"/>
      <c r="G11" s="769"/>
      <c r="H11" s="800"/>
      <c r="I11" s="270"/>
    </row>
    <row r="12" spans="1:9" ht="78.75" customHeight="1">
      <c r="A12" s="891"/>
      <c r="B12" s="769"/>
      <c r="C12" s="769"/>
      <c r="D12" s="877" t="s">
        <v>265</v>
      </c>
      <c r="E12" s="837"/>
      <c r="F12" s="806"/>
      <c r="G12" s="769"/>
      <c r="H12" s="800"/>
      <c r="I12" s="270"/>
    </row>
    <row r="13" spans="1:9" ht="14.5">
      <c r="A13" s="891"/>
      <c r="B13" s="769"/>
      <c r="C13" s="769"/>
      <c r="D13" s="884"/>
      <c r="E13" s="845"/>
      <c r="F13" s="846"/>
      <c r="G13" s="769"/>
      <c r="H13" s="800"/>
      <c r="I13" s="270"/>
    </row>
    <row r="14" spans="1:9" ht="14.5">
      <c r="A14" s="891"/>
      <c r="B14" s="769"/>
      <c r="C14" s="769"/>
      <c r="D14" s="877" t="s">
        <v>266</v>
      </c>
      <c r="E14" s="837"/>
      <c r="F14" s="806"/>
      <c r="G14" s="769"/>
      <c r="H14" s="800"/>
      <c r="I14" s="270"/>
    </row>
    <row r="15" spans="1:9" ht="14.5">
      <c r="A15" s="891"/>
      <c r="B15" s="769"/>
      <c r="C15" s="769"/>
      <c r="D15" s="884"/>
      <c r="E15" s="845"/>
      <c r="F15" s="846"/>
      <c r="G15" s="769"/>
      <c r="H15" s="800"/>
      <c r="I15" s="270"/>
    </row>
    <row r="16" spans="1:9" ht="31.5" customHeight="1">
      <c r="A16" s="891"/>
      <c r="B16" s="769"/>
      <c r="C16" s="769"/>
      <c r="D16" s="877" t="s">
        <v>267</v>
      </c>
      <c r="E16" s="837"/>
      <c r="F16" s="806"/>
      <c r="G16" s="769"/>
      <c r="H16" s="800"/>
      <c r="I16" s="270"/>
    </row>
    <row r="17" spans="1:9" ht="14.5">
      <c r="A17" s="891"/>
      <c r="B17" s="769"/>
      <c r="C17" s="769"/>
      <c r="D17" s="884"/>
      <c r="E17" s="845"/>
      <c r="F17" s="846"/>
      <c r="G17" s="769"/>
      <c r="H17" s="800"/>
      <c r="I17" s="270"/>
    </row>
    <row r="18" spans="1:9" ht="14.5">
      <c r="A18" s="891"/>
      <c r="B18" s="769"/>
      <c r="C18" s="769"/>
      <c r="D18" s="877" t="s">
        <v>268</v>
      </c>
      <c r="E18" s="837"/>
      <c r="F18" s="806"/>
      <c r="G18" s="769"/>
      <c r="H18" s="800"/>
      <c r="I18" s="270"/>
    </row>
    <row r="19" spans="1:9" ht="14.5">
      <c r="A19" s="892"/>
      <c r="B19" s="769"/>
      <c r="C19" s="769"/>
      <c r="D19" s="878"/>
      <c r="E19" s="879"/>
      <c r="F19" s="880"/>
      <c r="G19" s="769"/>
      <c r="H19" s="800"/>
      <c r="I19" s="270"/>
    </row>
    <row r="20" spans="1:9" ht="33" customHeight="1">
      <c r="A20" s="875" t="s">
        <v>269</v>
      </c>
      <c r="B20" s="809"/>
      <c r="C20" s="809"/>
      <c r="D20" s="809"/>
      <c r="E20" s="809"/>
      <c r="F20" s="809"/>
      <c r="G20" s="809"/>
      <c r="H20" s="876"/>
      <c r="I20" s="265"/>
    </row>
    <row r="21" spans="1:9" ht="73.5" customHeight="1">
      <c r="A21" s="175" t="s">
        <v>270</v>
      </c>
      <c r="B21" s="863" t="s">
        <v>271</v>
      </c>
      <c r="C21" s="774"/>
      <c r="D21" s="881"/>
      <c r="E21" s="871"/>
      <c r="F21" s="872"/>
      <c r="G21" s="843" t="s">
        <v>272</v>
      </c>
      <c r="H21" s="801"/>
      <c r="I21" s="266"/>
    </row>
    <row r="22" spans="1:9" ht="181.5" customHeight="1">
      <c r="A22" s="271" t="s">
        <v>273</v>
      </c>
      <c r="B22" s="864" t="s">
        <v>274</v>
      </c>
      <c r="C22" s="837"/>
      <c r="D22" s="882"/>
      <c r="E22" s="845"/>
      <c r="F22" s="846"/>
      <c r="G22" s="849" t="s">
        <v>275</v>
      </c>
      <c r="H22" s="806"/>
      <c r="I22" s="266"/>
    </row>
    <row r="23" spans="1:9" ht="34.5" customHeight="1">
      <c r="A23" s="271" t="s">
        <v>276</v>
      </c>
      <c r="B23" s="864" t="s">
        <v>277</v>
      </c>
      <c r="C23" s="837"/>
      <c r="D23" s="882"/>
      <c r="E23" s="845"/>
      <c r="F23" s="846"/>
      <c r="G23" s="849" t="s">
        <v>278</v>
      </c>
      <c r="H23" s="806"/>
      <c r="I23" s="266"/>
    </row>
    <row r="24" spans="1:9" ht="33" customHeight="1">
      <c r="A24" s="271" t="s">
        <v>279</v>
      </c>
      <c r="B24" s="864" t="s">
        <v>280</v>
      </c>
      <c r="C24" s="837"/>
      <c r="D24" s="882"/>
      <c r="E24" s="845"/>
      <c r="F24" s="846"/>
      <c r="G24" s="849" t="s">
        <v>281</v>
      </c>
      <c r="H24" s="806"/>
      <c r="I24" s="266"/>
    </row>
    <row r="25" spans="1:9" ht="34.5" customHeight="1">
      <c r="A25" s="271" t="s">
        <v>282</v>
      </c>
      <c r="B25" s="864" t="s">
        <v>283</v>
      </c>
      <c r="C25" s="837"/>
      <c r="D25" s="882"/>
      <c r="E25" s="845"/>
      <c r="F25" s="846"/>
      <c r="G25" s="849" t="s">
        <v>284</v>
      </c>
      <c r="H25" s="806"/>
      <c r="I25" s="266"/>
    </row>
    <row r="26" spans="1:9" ht="65.25" customHeight="1">
      <c r="A26" s="268" t="s">
        <v>285</v>
      </c>
      <c r="B26" s="865" t="s">
        <v>286</v>
      </c>
      <c r="C26" s="862"/>
      <c r="D26" s="883"/>
      <c r="E26" s="879"/>
      <c r="F26" s="880"/>
      <c r="G26" s="873" t="s">
        <v>287</v>
      </c>
      <c r="H26" s="874"/>
      <c r="I26" s="266"/>
    </row>
    <row r="27" spans="1:9" ht="33" customHeight="1">
      <c r="A27" s="875" t="s">
        <v>288</v>
      </c>
      <c r="B27" s="809"/>
      <c r="C27" s="809"/>
      <c r="D27" s="809"/>
      <c r="E27" s="809"/>
      <c r="F27" s="809"/>
      <c r="G27" s="809"/>
      <c r="H27" s="876"/>
      <c r="I27" s="265"/>
    </row>
    <row r="28" spans="1:9" ht="204.75" customHeight="1">
      <c r="A28" s="175" t="s">
        <v>289</v>
      </c>
      <c r="B28" s="863" t="s">
        <v>290</v>
      </c>
      <c r="C28" s="886"/>
      <c r="D28" s="889"/>
      <c r="E28" s="871"/>
      <c r="F28" s="872"/>
      <c r="G28" s="843" t="s">
        <v>291</v>
      </c>
      <c r="H28" s="801"/>
      <c r="I28" s="266"/>
    </row>
    <row r="29" spans="1:9" ht="57" customHeight="1">
      <c r="A29" s="267" t="s">
        <v>292</v>
      </c>
      <c r="B29" s="885" t="s">
        <v>293</v>
      </c>
      <c r="C29" s="887"/>
      <c r="D29" s="866"/>
      <c r="E29" s="867"/>
      <c r="F29" s="868"/>
      <c r="G29" s="847" t="s">
        <v>294</v>
      </c>
      <c r="H29" s="806"/>
      <c r="I29" s="266"/>
    </row>
    <row r="30" spans="1:9" ht="78" customHeight="1">
      <c r="A30" s="267" t="s">
        <v>295</v>
      </c>
      <c r="B30" s="888" t="s">
        <v>296</v>
      </c>
      <c r="C30" s="887"/>
      <c r="D30" s="869"/>
      <c r="E30" s="845"/>
      <c r="F30" s="846"/>
      <c r="G30" s="847" t="s">
        <v>297</v>
      </c>
      <c r="H30" s="806"/>
      <c r="I30" s="266"/>
    </row>
    <row r="31" spans="1:9" ht="48" customHeight="1">
      <c r="A31" s="267" t="s">
        <v>298</v>
      </c>
      <c r="B31" s="885" t="s">
        <v>299</v>
      </c>
      <c r="C31" s="887"/>
      <c r="D31" s="870"/>
      <c r="E31" s="871"/>
      <c r="F31" s="872"/>
      <c r="G31" s="847" t="s">
        <v>300</v>
      </c>
      <c r="H31" s="806"/>
      <c r="I31" s="266"/>
    </row>
    <row r="32" spans="1:9" ht="45.75" customHeight="1">
      <c r="A32" s="267" t="s">
        <v>301</v>
      </c>
      <c r="B32" s="888" t="s">
        <v>302</v>
      </c>
      <c r="C32" s="887"/>
      <c r="D32" s="869"/>
      <c r="E32" s="845"/>
      <c r="F32" s="846"/>
      <c r="G32" s="847" t="s">
        <v>303</v>
      </c>
      <c r="H32" s="806"/>
      <c r="I32" s="266"/>
    </row>
    <row r="33" spans="1:9" ht="33.75" customHeight="1">
      <c r="A33" s="267" t="s">
        <v>304</v>
      </c>
      <c r="B33" s="888" t="s">
        <v>305</v>
      </c>
      <c r="C33" s="887"/>
      <c r="D33" s="869"/>
      <c r="E33" s="845"/>
      <c r="F33" s="846"/>
      <c r="G33" s="847" t="s">
        <v>306</v>
      </c>
      <c r="H33" s="806"/>
      <c r="I33" s="266"/>
    </row>
    <row r="34" spans="1:9" ht="33.75" customHeight="1">
      <c r="A34" s="859" t="s">
        <v>307</v>
      </c>
      <c r="B34" s="797"/>
      <c r="C34" s="797"/>
      <c r="D34" s="797"/>
      <c r="E34" s="797"/>
      <c r="F34" s="797"/>
      <c r="G34" s="797"/>
      <c r="H34" s="860"/>
      <c r="I34" s="265"/>
    </row>
    <row r="35" spans="1:9" ht="154.5" customHeight="1">
      <c r="A35" s="271" t="s">
        <v>308</v>
      </c>
      <c r="B35" s="863" t="s">
        <v>309</v>
      </c>
      <c r="C35" s="774"/>
      <c r="D35" s="889"/>
      <c r="E35" s="871"/>
      <c r="F35" s="872"/>
      <c r="G35" s="843" t="s">
        <v>310</v>
      </c>
      <c r="H35" s="801"/>
      <c r="I35" s="266"/>
    </row>
    <row r="36" spans="1:9" ht="57.75" customHeight="1">
      <c r="A36" s="267" t="s">
        <v>311</v>
      </c>
      <c r="B36" s="885" t="s">
        <v>312</v>
      </c>
      <c r="C36" s="837"/>
      <c r="D36" s="844"/>
      <c r="E36" s="845"/>
      <c r="F36" s="846"/>
      <c r="G36" s="847" t="s">
        <v>313</v>
      </c>
      <c r="H36" s="806"/>
      <c r="I36" s="266"/>
    </row>
    <row r="37" spans="1:9" ht="126.5" customHeight="1">
      <c r="A37" s="272" t="s">
        <v>314</v>
      </c>
      <c r="B37" s="864" t="s">
        <v>315</v>
      </c>
      <c r="C37" s="837"/>
      <c r="D37" s="848"/>
      <c r="E37" s="845"/>
      <c r="F37" s="846"/>
      <c r="G37" s="849" t="s">
        <v>316</v>
      </c>
      <c r="H37" s="806"/>
      <c r="I37" s="266"/>
    </row>
    <row r="38" spans="1:9" ht="61.5" customHeight="1">
      <c r="A38" s="272" t="s">
        <v>317</v>
      </c>
      <c r="B38" s="864" t="s">
        <v>318</v>
      </c>
      <c r="C38" s="837"/>
      <c r="D38" s="848"/>
      <c r="E38" s="845"/>
      <c r="F38" s="846"/>
      <c r="G38" s="849" t="s">
        <v>319</v>
      </c>
      <c r="H38" s="806"/>
      <c r="I38" s="266"/>
    </row>
    <row r="39" spans="1:9" ht="133.5" customHeight="1">
      <c r="A39" s="271" t="s">
        <v>320</v>
      </c>
      <c r="B39" s="864" t="s">
        <v>321</v>
      </c>
      <c r="C39" s="837"/>
      <c r="D39" s="848"/>
      <c r="E39" s="845"/>
      <c r="F39" s="846"/>
      <c r="G39" s="849" t="s">
        <v>322</v>
      </c>
      <c r="H39" s="806"/>
      <c r="I39" s="266"/>
    </row>
    <row r="40" spans="1:9" ht="85.5" customHeight="1">
      <c r="A40" s="272" t="s">
        <v>323</v>
      </c>
      <c r="B40" s="864" t="s">
        <v>324</v>
      </c>
      <c r="C40" s="837"/>
      <c r="D40" s="848"/>
      <c r="E40" s="845"/>
      <c r="F40" s="846"/>
      <c r="G40" s="849" t="s">
        <v>325</v>
      </c>
      <c r="H40" s="806"/>
      <c r="I40" s="266"/>
    </row>
    <row r="41" spans="1:9" ht="21.75" customHeight="1">
      <c r="A41" s="273"/>
      <c r="B41" s="3"/>
      <c r="C41" s="3"/>
      <c r="D41" s="3"/>
      <c r="E41" s="3"/>
      <c r="F41" s="3"/>
      <c r="G41" s="3"/>
      <c r="H41" s="3"/>
      <c r="I41" s="340"/>
    </row>
    <row r="42" spans="1:9" ht="21.75" customHeight="1">
      <c r="A42" s="854" t="s">
        <v>326</v>
      </c>
      <c r="B42" s="837"/>
      <c r="C42" s="837"/>
      <c r="D42" s="837"/>
      <c r="E42" s="837"/>
      <c r="F42" s="837"/>
      <c r="G42" s="837"/>
      <c r="H42" s="855"/>
      <c r="I42" s="334"/>
    </row>
    <row r="43" spans="1:9" ht="21.75" customHeight="1">
      <c r="A43" s="274"/>
      <c r="B43" s="856" t="s">
        <v>327</v>
      </c>
      <c r="C43" s="837"/>
      <c r="D43" s="837"/>
      <c r="E43" s="837"/>
      <c r="F43" s="806"/>
      <c r="G43" s="948" t="s">
        <v>328</v>
      </c>
      <c r="H43" s="874"/>
      <c r="I43" s="341"/>
    </row>
    <row r="44" spans="1:9" ht="21.75" customHeight="1">
      <c r="A44" s="275"/>
      <c r="B44" s="950" t="s">
        <v>329</v>
      </c>
      <c r="C44" s="801"/>
      <c r="D44" s="276" t="s">
        <v>330</v>
      </c>
      <c r="E44" s="277" t="s">
        <v>331</v>
      </c>
      <c r="F44" s="276" t="s">
        <v>332</v>
      </c>
      <c r="G44" s="769"/>
      <c r="H44" s="800"/>
      <c r="I44" s="341"/>
    </row>
    <row r="45" spans="1:9" ht="100.5" customHeight="1">
      <c r="A45" s="278"/>
      <c r="B45" s="951" t="s">
        <v>977</v>
      </c>
      <c r="C45" s="952"/>
      <c r="D45" s="362" t="s">
        <v>333</v>
      </c>
      <c r="E45" s="362" t="s">
        <v>333</v>
      </c>
      <c r="F45" s="363" t="s">
        <v>334</v>
      </c>
      <c r="G45" s="769"/>
      <c r="H45" s="800"/>
      <c r="I45" s="341"/>
    </row>
    <row r="46" spans="1:9" ht="30" customHeight="1">
      <c r="A46" s="278"/>
      <c r="B46" s="857"/>
      <c r="C46" s="858"/>
      <c r="D46" s="249"/>
      <c r="E46" s="361"/>
      <c r="F46" s="250"/>
      <c r="G46" s="769"/>
      <c r="H46" s="800"/>
      <c r="I46" s="341"/>
    </row>
    <row r="47" spans="1:9" ht="21.75" customHeight="1">
      <c r="A47" s="278"/>
      <c r="B47" s="857"/>
      <c r="C47" s="858"/>
      <c r="D47" s="249"/>
      <c r="E47" s="249"/>
      <c r="F47" s="250"/>
      <c r="G47" s="769"/>
      <c r="H47" s="800"/>
      <c r="I47" s="341"/>
    </row>
    <row r="48" spans="1:9" ht="21.75" customHeight="1">
      <c r="A48" s="278"/>
      <c r="B48" s="857"/>
      <c r="C48" s="858"/>
      <c r="D48" s="249"/>
      <c r="E48" s="249"/>
      <c r="F48" s="250"/>
      <c r="G48" s="769"/>
      <c r="H48" s="800"/>
      <c r="I48" s="341"/>
    </row>
    <row r="49" spans="1:9" ht="21.75" customHeight="1">
      <c r="A49" s="278"/>
      <c r="B49" s="857"/>
      <c r="C49" s="858"/>
      <c r="D49" s="249"/>
      <c r="E49" s="249"/>
      <c r="F49" s="250"/>
      <c r="G49" s="769"/>
      <c r="H49" s="800"/>
      <c r="I49" s="341"/>
    </row>
    <row r="50" spans="1:9" ht="21.75" customHeight="1">
      <c r="A50" s="278"/>
      <c r="B50" s="857"/>
      <c r="C50" s="858"/>
      <c r="D50" s="249"/>
      <c r="E50" s="249"/>
      <c r="F50" s="250"/>
      <c r="G50" s="769"/>
      <c r="H50" s="800"/>
      <c r="I50" s="341"/>
    </row>
    <row r="51" spans="1:9" ht="21.75" customHeight="1">
      <c r="A51" s="278"/>
      <c r="B51" s="857"/>
      <c r="C51" s="858"/>
      <c r="D51" s="249"/>
      <c r="E51" s="249"/>
      <c r="F51" s="250"/>
      <c r="G51" s="769"/>
      <c r="H51" s="800"/>
      <c r="I51" s="341"/>
    </row>
    <row r="52" spans="1:9" ht="21.75" customHeight="1">
      <c r="A52" s="278"/>
      <c r="B52" s="857"/>
      <c r="C52" s="858"/>
      <c r="D52" s="249"/>
      <c r="E52" s="249"/>
      <c r="F52" s="250"/>
      <c r="G52" s="769"/>
      <c r="H52" s="800"/>
      <c r="I52" s="341"/>
    </row>
    <row r="53" spans="1:9" ht="21.75" customHeight="1">
      <c r="A53" s="278"/>
      <c r="B53" s="857"/>
      <c r="C53" s="858"/>
      <c r="D53" s="249"/>
      <c r="E53" s="249"/>
      <c r="F53" s="250"/>
      <c r="G53" s="769"/>
      <c r="H53" s="800"/>
      <c r="I53" s="341"/>
    </row>
    <row r="54" spans="1:9" ht="21.75" customHeight="1">
      <c r="A54" s="278"/>
      <c r="B54" s="857"/>
      <c r="C54" s="858"/>
      <c r="D54" s="249"/>
      <c r="E54" s="249"/>
      <c r="F54" s="250"/>
      <c r="G54" s="769"/>
      <c r="H54" s="800"/>
      <c r="I54" s="341"/>
    </row>
    <row r="55" spans="1:9" ht="21.75" customHeight="1">
      <c r="A55" s="278"/>
      <c r="B55" s="857"/>
      <c r="C55" s="858"/>
      <c r="D55" s="249"/>
      <c r="E55" s="249"/>
      <c r="F55" s="250"/>
      <c r="G55" s="769"/>
      <c r="H55" s="800"/>
      <c r="I55" s="341"/>
    </row>
    <row r="56" spans="1:9" ht="21.75" customHeight="1">
      <c r="A56" s="278"/>
      <c r="B56" s="857"/>
      <c r="C56" s="858"/>
      <c r="D56" s="249"/>
      <c r="E56" s="249"/>
      <c r="F56" s="250"/>
      <c r="G56" s="769"/>
      <c r="H56" s="800"/>
      <c r="I56" s="341"/>
    </row>
    <row r="57" spans="1:9" ht="21.75" customHeight="1">
      <c r="A57" s="278"/>
      <c r="B57" s="857"/>
      <c r="C57" s="858"/>
      <c r="D57" s="249"/>
      <c r="E57" s="249"/>
      <c r="F57" s="250"/>
      <c r="G57" s="769"/>
      <c r="H57" s="800"/>
      <c r="I57" s="341"/>
    </row>
    <row r="58" spans="1:9" ht="21.75" customHeight="1">
      <c r="A58" s="279"/>
      <c r="B58" s="946"/>
      <c r="C58" s="858"/>
      <c r="D58" s="251"/>
      <c r="E58" s="251"/>
      <c r="F58" s="252"/>
      <c r="G58" s="769"/>
      <c r="H58" s="800"/>
      <c r="I58" s="341"/>
    </row>
    <row r="59" spans="1:9" ht="21.75" customHeight="1">
      <c r="A59" s="279"/>
      <c r="B59" s="946"/>
      <c r="C59" s="858"/>
      <c r="D59" s="251"/>
      <c r="E59" s="251"/>
      <c r="F59" s="252"/>
      <c r="G59" s="769"/>
      <c r="H59" s="800"/>
      <c r="I59" s="341"/>
    </row>
    <row r="60" spans="1:9" ht="21.75" customHeight="1">
      <c r="A60" s="280"/>
      <c r="B60" s="946"/>
      <c r="C60" s="858"/>
      <c r="D60" s="251"/>
      <c r="E60" s="251"/>
      <c r="F60" s="252"/>
      <c r="G60" s="769"/>
      <c r="H60" s="800"/>
      <c r="I60" s="341"/>
    </row>
    <row r="61" spans="1:9" ht="34.5" customHeight="1">
      <c r="A61" s="875" t="s">
        <v>335</v>
      </c>
      <c r="B61" s="809"/>
      <c r="C61" s="809"/>
      <c r="D61" s="809"/>
      <c r="E61" s="809"/>
      <c r="F61" s="809"/>
      <c r="G61" s="809"/>
      <c r="H61" s="876"/>
      <c r="I61" s="265"/>
    </row>
    <row r="62" spans="1:9" ht="42.75" customHeight="1">
      <c r="A62" s="175" t="s">
        <v>336</v>
      </c>
      <c r="B62" s="947" t="s">
        <v>337</v>
      </c>
      <c r="C62" s="774"/>
      <c r="D62" s="949"/>
      <c r="E62" s="871"/>
      <c r="F62" s="872"/>
      <c r="G62" s="816" t="s">
        <v>338</v>
      </c>
      <c r="H62" s="801"/>
      <c r="I62" s="342"/>
    </row>
    <row r="63" spans="1:9" ht="40.5" customHeight="1">
      <c r="A63" s="272" t="s">
        <v>339</v>
      </c>
      <c r="B63" s="944" t="s">
        <v>340</v>
      </c>
      <c r="C63" s="837"/>
      <c r="D63" s="848"/>
      <c r="E63" s="845"/>
      <c r="F63" s="846"/>
      <c r="G63" s="849" t="s">
        <v>341</v>
      </c>
      <c r="H63" s="806"/>
      <c r="I63" s="266"/>
    </row>
    <row r="64" spans="1:9" ht="90.75" customHeight="1">
      <c r="A64" s="272" t="s">
        <v>342</v>
      </c>
      <c r="B64" s="944" t="s">
        <v>343</v>
      </c>
      <c r="C64" s="837"/>
      <c r="D64" s="945"/>
      <c r="E64" s="845"/>
      <c r="F64" s="846"/>
      <c r="G64" s="849" t="s">
        <v>344</v>
      </c>
      <c r="H64" s="806"/>
      <c r="I64" s="266"/>
    </row>
    <row r="65" spans="1:9" ht="36" customHeight="1">
      <c r="A65" s="272" t="s">
        <v>345</v>
      </c>
      <c r="B65" s="943" t="s">
        <v>346</v>
      </c>
      <c r="C65" s="837"/>
      <c r="D65" s="945"/>
      <c r="E65" s="845"/>
      <c r="F65" s="846"/>
      <c r="G65" s="849" t="s">
        <v>347</v>
      </c>
      <c r="H65" s="806"/>
      <c r="I65" s="266"/>
    </row>
    <row r="66" spans="1:9" ht="55.5" customHeight="1">
      <c r="A66" s="272" t="s">
        <v>348</v>
      </c>
      <c r="B66" s="943" t="s">
        <v>349</v>
      </c>
      <c r="C66" s="837"/>
      <c r="D66" s="848"/>
      <c r="E66" s="845"/>
      <c r="F66" s="846"/>
      <c r="G66" s="849" t="s">
        <v>350</v>
      </c>
      <c r="H66" s="806"/>
      <c r="I66" s="266"/>
    </row>
    <row r="67" spans="1:9" ht="113.25" customHeight="1">
      <c r="A67" s="272" t="s">
        <v>351</v>
      </c>
      <c r="B67" s="944" t="s">
        <v>352</v>
      </c>
      <c r="C67" s="837"/>
      <c r="D67" s="945"/>
      <c r="E67" s="845"/>
      <c r="F67" s="846"/>
      <c r="G67" s="849" t="s">
        <v>353</v>
      </c>
      <c r="H67" s="806"/>
      <c r="I67" s="266"/>
    </row>
    <row r="68" spans="1:9" ht="39.75" customHeight="1">
      <c r="A68" s="272" t="s">
        <v>354</v>
      </c>
      <c r="B68" s="943" t="s">
        <v>355</v>
      </c>
      <c r="C68" s="837"/>
      <c r="D68" s="945"/>
      <c r="E68" s="845"/>
      <c r="F68" s="846"/>
      <c r="G68" s="849" t="s">
        <v>347</v>
      </c>
      <c r="H68" s="806"/>
      <c r="I68" s="266"/>
    </row>
    <row r="69" spans="1:9" ht="70" customHeight="1">
      <c r="A69" s="272" t="s">
        <v>356</v>
      </c>
      <c r="B69" s="943" t="s">
        <v>357</v>
      </c>
      <c r="C69" s="837"/>
      <c r="D69" s="848"/>
      <c r="E69" s="845"/>
      <c r="F69" s="846"/>
      <c r="G69" s="849" t="s">
        <v>350</v>
      </c>
      <c r="H69" s="806"/>
      <c r="I69" s="266"/>
    </row>
    <row r="70" spans="1:9" ht="42" customHeight="1">
      <c r="A70" s="272" t="s">
        <v>358</v>
      </c>
      <c r="B70" s="943" t="s">
        <v>359</v>
      </c>
      <c r="C70" s="837"/>
      <c r="D70" s="848"/>
      <c r="E70" s="845"/>
      <c r="F70" s="846"/>
      <c r="G70" s="940" t="s">
        <v>976</v>
      </c>
      <c r="H70" s="837"/>
      <c r="I70" s="342"/>
    </row>
    <row r="71" spans="1:9" ht="21" customHeight="1">
      <c r="A71" s="281"/>
      <c r="B71" s="281"/>
      <c r="C71" s="281"/>
      <c r="D71" s="281"/>
      <c r="E71" s="281"/>
      <c r="F71" s="281"/>
      <c r="G71" s="281"/>
      <c r="H71" s="281"/>
      <c r="I71" s="343"/>
    </row>
    <row r="72" spans="1:9" ht="28.5" customHeight="1">
      <c r="A72" s="875" t="s">
        <v>360</v>
      </c>
      <c r="B72" s="809"/>
      <c r="C72" s="809"/>
      <c r="D72" s="809"/>
      <c r="E72" s="809"/>
      <c r="F72" s="809"/>
      <c r="G72" s="809"/>
      <c r="H72" s="810"/>
      <c r="I72" s="265"/>
    </row>
    <row r="73" spans="1:9" ht="46.5" customHeight="1">
      <c r="A73" s="941" t="s">
        <v>361</v>
      </c>
      <c r="B73" s="769"/>
      <c r="C73" s="769"/>
      <c r="D73" s="769"/>
      <c r="E73" s="769"/>
      <c r="F73" s="769"/>
      <c r="G73" s="769"/>
      <c r="H73" s="942"/>
      <c r="I73" s="282"/>
    </row>
    <row r="74" spans="1:9" ht="27.75" customHeight="1">
      <c r="A74" s="935" t="s">
        <v>362</v>
      </c>
      <c r="B74" s="862"/>
      <c r="C74" s="862"/>
      <c r="D74" s="862"/>
      <c r="E74" s="862"/>
      <c r="F74" s="862"/>
      <c r="G74" s="862"/>
      <c r="H74" s="862"/>
      <c r="I74" s="334"/>
    </row>
    <row r="75" spans="1:9" ht="30" customHeight="1">
      <c r="A75" s="955"/>
      <c r="B75" s="863" t="s">
        <v>363</v>
      </c>
      <c r="C75" s="801"/>
      <c r="D75" s="851" t="str">
        <f>"Absolute emissions base year of "&amp;D64&amp;", tCO2e"</f>
        <v>Absolute emissions base year of , tCO2e</v>
      </c>
      <c r="E75" s="774"/>
      <c r="F75" s="801"/>
      <c r="G75" s="851" t="str">
        <f>"Absolute emissions most recent year of "&amp;D65&amp;", tCO2e"</f>
        <v>Absolute emissions most recent year of , tCO2e</v>
      </c>
      <c r="H75" s="852"/>
      <c r="I75" s="336"/>
    </row>
    <row r="76" spans="1:9" ht="30" customHeight="1">
      <c r="A76" s="891"/>
      <c r="B76" s="929" t="s">
        <v>364</v>
      </c>
      <c r="C76" s="806"/>
      <c r="D76" s="850"/>
      <c r="E76" s="845"/>
      <c r="F76" s="846"/>
      <c r="G76" s="850"/>
      <c r="H76" s="853"/>
      <c r="I76" s="337"/>
    </row>
    <row r="77" spans="1:9" ht="30" customHeight="1">
      <c r="A77" s="891"/>
      <c r="B77" s="929" t="s">
        <v>365</v>
      </c>
      <c r="C77" s="806"/>
      <c r="D77" s="850"/>
      <c r="E77" s="845"/>
      <c r="F77" s="846"/>
      <c r="G77" s="850"/>
      <c r="H77" s="846"/>
      <c r="I77" s="335"/>
    </row>
    <row r="78" spans="1:9" ht="30" customHeight="1">
      <c r="A78" s="891"/>
      <c r="B78" s="929" t="s">
        <v>366</v>
      </c>
      <c r="C78" s="806"/>
      <c r="D78" s="850"/>
      <c r="E78" s="845"/>
      <c r="F78" s="846"/>
      <c r="G78" s="850"/>
      <c r="H78" s="846"/>
      <c r="I78" s="284"/>
    </row>
    <row r="79" spans="1:9" ht="30" customHeight="1">
      <c r="A79" s="891"/>
      <c r="B79" s="929" t="s">
        <v>367</v>
      </c>
      <c r="C79" s="806"/>
      <c r="D79" s="850"/>
      <c r="E79" s="845"/>
      <c r="F79" s="846"/>
      <c r="G79" s="850"/>
      <c r="H79" s="846"/>
      <c r="I79" s="284"/>
    </row>
    <row r="80" spans="1:9" ht="22.5" customHeight="1">
      <c r="A80" s="933"/>
      <c r="B80" s="863" t="s">
        <v>368</v>
      </c>
      <c r="C80" s="774"/>
      <c r="D80" s="934">
        <f>SUM(D76:D79)</f>
        <v>0</v>
      </c>
      <c r="E80" s="862"/>
      <c r="F80" s="862"/>
      <c r="G80" s="934">
        <f>SUM(G76:G79)</f>
        <v>0</v>
      </c>
      <c r="H80" s="862"/>
      <c r="I80" s="285"/>
    </row>
    <row r="81" spans="1:9" ht="22.5" customHeight="1">
      <c r="A81" s="875"/>
      <c r="B81" s="809"/>
      <c r="C81" s="809"/>
      <c r="D81" s="809"/>
      <c r="E81" s="809"/>
      <c r="F81" s="809"/>
      <c r="G81" s="809"/>
      <c r="H81" s="810"/>
      <c r="I81" s="285"/>
    </row>
    <row r="82" spans="1:9" ht="30" customHeight="1">
      <c r="A82" s="875" t="s">
        <v>369</v>
      </c>
      <c r="B82" s="809"/>
      <c r="C82" s="809"/>
      <c r="D82" s="809"/>
      <c r="E82" s="809"/>
      <c r="F82" s="809"/>
      <c r="G82" s="809"/>
      <c r="H82" s="810"/>
      <c r="I82" s="285"/>
    </row>
    <row r="83" spans="1:9" ht="117.75" customHeight="1">
      <c r="A83" s="283" t="s">
        <v>370</v>
      </c>
      <c r="B83" s="956" t="s">
        <v>371</v>
      </c>
      <c r="C83" s="769"/>
      <c r="D83" s="953"/>
      <c r="E83" s="867"/>
      <c r="F83" s="868"/>
      <c r="G83" s="954" t="s">
        <v>372</v>
      </c>
      <c r="H83" s="769"/>
      <c r="I83" s="286"/>
    </row>
    <row r="84" spans="1:9" ht="25.5" customHeight="1">
      <c r="A84" s="935" t="s">
        <v>373</v>
      </c>
      <c r="B84" s="862"/>
      <c r="C84" s="862"/>
      <c r="D84" s="862"/>
      <c r="E84" s="862"/>
      <c r="F84" s="862"/>
      <c r="G84" s="862"/>
      <c r="H84" s="862"/>
      <c r="I84" s="334"/>
    </row>
    <row r="85" spans="1:9" ht="30" customHeight="1">
      <c r="A85" s="287"/>
      <c r="B85" s="864" t="s">
        <v>363</v>
      </c>
      <c r="C85" s="806"/>
      <c r="D85" s="936" t="str">
        <f>"Absolute emissions base year of "&amp;D64&amp;", tCO2e"</f>
        <v>Absolute emissions base year of , tCO2e</v>
      </c>
      <c r="E85" s="837"/>
      <c r="F85" s="806"/>
      <c r="G85" s="864" t="str">
        <f>"Absolute emissions most recent year of "&amp;D65&amp;", tCO2e"</f>
        <v>Absolute emissions most recent year of , tCO2e</v>
      </c>
      <c r="H85" s="837"/>
      <c r="I85" s="288"/>
    </row>
    <row r="86" spans="1:9" ht="30" customHeight="1">
      <c r="A86" s="289"/>
      <c r="B86" s="929" t="s">
        <v>374</v>
      </c>
      <c r="C86" s="806"/>
      <c r="D86" s="850"/>
      <c r="E86" s="845"/>
      <c r="F86" s="846"/>
      <c r="G86" s="850"/>
      <c r="H86" s="846"/>
      <c r="I86" s="284"/>
    </row>
    <row r="87" spans="1:9" ht="30" customHeight="1">
      <c r="A87" s="289"/>
      <c r="B87" s="929" t="s">
        <v>375</v>
      </c>
      <c r="C87" s="806"/>
      <c r="D87" s="850"/>
      <c r="E87" s="845"/>
      <c r="F87" s="846"/>
      <c r="G87" s="850"/>
      <c r="H87" s="846"/>
      <c r="I87" s="284"/>
    </row>
    <row r="88" spans="1:9" ht="30" customHeight="1">
      <c r="A88" s="932"/>
      <c r="B88" s="929" t="s">
        <v>376</v>
      </c>
      <c r="C88" s="806"/>
      <c r="D88" s="850"/>
      <c r="E88" s="845"/>
      <c r="F88" s="846"/>
      <c r="G88" s="850"/>
      <c r="H88" s="846"/>
      <c r="I88" s="284"/>
    </row>
    <row r="89" spans="1:9" ht="30" customHeight="1">
      <c r="A89" s="933"/>
      <c r="B89" s="863" t="s">
        <v>368</v>
      </c>
      <c r="C89" s="774"/>
      <c r="D89" s="934">
        <f>SUM(D86:D88)</f>
        <v>0</v>
      </c>
      <c r="E89" s="862"/>
      <c r="F89" s="862"/>
      <c r="G89" s="934">
        <f>SUM(G86:G88)</f>
        <v>0</v>
      </c>
      <c r="H89" s="862"/>
      <c r="I89" s="284"/>
    </row>
    <row r="90" spans="1:9" ht="27.75" customHeight="1">
      <c r="A90" s="875"/>
      <c r="B90" s="809"/>
      <c r="C90" s="809"/>
      <c r="D90" s="809"/>
      <c r="E90" s="809"/>
      <c r="F90" s="809"/>
      <c r="G90" s="809"/>
      <c r="H90" s="810"/>
      <c r="I90" s="290"/>
    </row>
    <row r="91" spans="1:9" ht="27.75" customHeight="1">
      <c r="A91" s="935" t="s">
        <v>377</v>
      </c>
      <c r="B91" s="862"/>
      <c r="C91" s="862"/>
      <c r="D91" s="862"/>
      <c r="E91" s="862"/>
      <c r="F91" s="862"/>
      <c r="G91" s="862"/>
      <c r="H91" s="862"/>
      <c r="I91" s="334"/>
    </row>
    <row r="92" spans="1:9" ht="30" customHeight="1">
      <c r="A92" s="291"/>
      <c r="B92" s="864" t="s">
        <v>363</v>
      </c>
      <c r="C92" s="806"/>
      <c r="D92" s="936" t="s">
        <v>378</v>
      </c>
      <c r="E92" s="837"/>
      <c r="F92" s="806"/>
      <c r="G92" s="864" t="str">
        <f>"Absolute emissions most recent year of "&amp;D65&amp;", tCO2e"</f>
        <v>Absolute emissions most recent year of , tCO2e</v>
      </c>
      <c r="H92" s="837"/>
      <c r="I92" s="292"/>
    </row>
    <row r="93" spans="1:9" ht="30" customHeight="1">
      <c r="A93" s="289"/>
      <c r="B93" s="929" t="s">
        <v>374</v>
      </c>
      <c r="C93" s="806"/>
      <c r="D93" s="850"/>
      <c r="E93" s="845"/>
      <c r="F93" s="846"/>
      <c r="G93" s="850"/>
      <c r="H93" s="846"/>
      <c r="I93" s="293"/>
    </row>
    <row r="94" spans="1:9" ht="30" customHeight="1">
      <c r="A94" s="289"/>
      <c r="B94" s="929" t="s">
        <v>375</v>
      </c>
      <c r="C94" s="806"/>
      <c r="D94" s="850"/>
      <c r="E94" s="845"/>
      <c r="F94" s="846"/>
      <c r="G94" s="850"/>
      <c r="H94" s="846"/>
      <c r="I94" s="293"/>
    </row>
    <row r="95" spans="1:9" ht="30" customHeight="1">
      <c r="A95" s="294"/>
      <c r="B95" s="929" t="s">
        <v>376</v>
      </c>
      <c r="C95" s="806"/>
      <c r="D95" s="850"/>
      <c r="E95" s="845"/>
      <c r="F95" s="846"/>
      <c r="G95" s="850"/>
      <c r="H95" s="846"/>
      <c r="I95" s="293"/>
    </row>
    <row r="96" spans="1:9" ht="27.75" customHeight="1">
      <c r="A96" s="295"/>
      <c r="B96" s="863" t="s">
        <v>368</v>
      </c>
      <c r="C96" s="774"/>
      <c r="D96" s="934">
        <f>SUM(D93:D95)</f>
        <v>0</v>
      </c>
      <c r="E96" s="862"/>
      <c r="F96" s="862"/>
      <c r="G96" s="934">
        <f>SUM(G93:G95)</f>
        <v>0</v>
      </c>
      <c r="H96" s="862"/>
      <c r="I96" s="270"/>
    </row>
    <row r="97" spans="1:9" ht="37.5" customHeight="1">
      <c r="A97" s="296"/>
      <c r="B97" s="297"/>
      <c r="C97" s="297"/>
      <c r="D97" s="298"/>
      <c r="E97" s="298"/>
      <c r="F97" s="298"/>
      <c r="G97" s="299"/>
      <c r="H97" s="300"/>
      <c r="I97" s="301"/>
    </row>
    <row r="98" spans="1:9" ht="49" customHeight="1">
      <c r="A98" s="302" t="s">
        <v>379</v>
      </c>
      <c r="B98" s="937" t="s">
        <v>380</v>
      </c>
      <c r="C98" s="806"/>
      <c r="D98" s="939"/>
      <c r="E98" s="845"/>
      <c r="F98" s="846"/>
      <c r="G98" s="930" t="s">
        <v>381</v>
      </c>
      <c r="H98" s="837"/>
      <c r="I98" s="270"/>
    </row>
    <row r="99" spans="1:9" ht="47.25" customHeight="1">
      <c r="A99" s="303" t="s">
        <v>382</v>
      </c>
      <c r="B99" s="937" t="s">
        <v>383</v>
      </c>
      <c r="C99" s="806"/>
      <c r="D99" s="939"/>
      <c r="E99" s="845"/>
      <c r="F99" s="846"/>
      <c r="G99" s="930" t="s">
        <v>384</v>
      </c>
      <c r="H99" s="837"/>
      <c r="I99" s="270"/>
    </row>
    <row r="100" spans="1:9" ht="53.25" customHeight="1">
      <c r="A100" s="302" t="s">
        <v>385</v>
      </c>
      <c r="B100" s="937" t="s">
        <v>386</v>
      </c>
      <c r="C100" s="806"/>
      <c r="D100" s="938"/>
      <c r="E100" s="845"/>
      <c r="F100" s="846"/>
      <c r="G100" s="269"/>
      <c r="H100" s="269"/>
      <c r="I100" s="270"/>
    </row>
    <row r="101" spans="1:9" ht="66" customHeight="1">
      <c r="A101" s="302" t="s">
        <v>387</v>
      </c>
      <c r="B101" s="937" t="s">
        <v>388</v>
      </c>
      <c r="C101" s="806"/>
      <c r="D101" s="938"/>
      <c r="E101" s="845"/>
      <c r="F101" s="846"/>
      <c r="G101" s="901" t="s">
        <v>389</v>
      </c>
      <c r="H101" s="862"/>
      <c r="I101" s="270"/>
    </row>
    <row r="102" spans="1:9" ht="64" customHeight="1">
      <c r="A102" s="304" t="s">
        <v>390</v>
      </c>
      <c r="B102" s="937" t="s">
        <v>391</v>
      </c>
      <c r="C102" s="806"/>
      <c r="D102" s="938"/>
      <c r="E102" s="845"/>
      <c r="F102" s="846"/>
      <c r="G102" s="769"/>
      <c r="H102" s="769"/>
      <c r="I102" s="270"/>
    </row>
    <row r="103" spans="1:9" ht="79.5" customHeight="1">
      <c r="A103" s="304" t="s">
        <v>392</v>
      </c>
      <c r="B103" s="861" t="s">
        <v>393</v>
      </c>
      <c r="C103" s="874"/>
      <c r="D103" s="931"/>
      <c r="E103" s="879"/>
      <c r="F103" s="880"/>
      <c r="G103" s="769"/>
      <c r="H103" s="769"/>
      <c r="I103" s="270"/>
    </row>
    <row r="104" spans="1:9" ht="21.75" customHeight="1">
      <c r="A104" s="875"/>
      <c r="B104" s="809"/>
      <c r="C104" s="809"/>
      <c r="D104" s="809"/>
      <c r="E104" s="809"/>
      <c r="F104" s="809"/>
      <c r="G104" s="809"/>
      <c r="H104" s="810"/>
      <c r="I104" s="265"/>
    </row>
    <row r="105" spans="1:9" ht="28.5" customHeight="1">
      <c r="A105" s="902" t="s">
        <v>394</v>
      </c>
      <c r="B105" s="809"/>
      <c r="C105" s="809"/>
      <c r="D105" s="809"/>
      <c r="E105" s="809"/>
      <c r="F105" s="809"/>
      <c r="G105" s="809"/>
      <c r="H105" s="809"/>
      <c r="I105" s="344"/>
    </row>
    <row r="106" spans="1:9" ht="159" customHeight="1">
      <c r="A106" s="922" t="s">
        <v>395</v>
      </c>
      <c r="B106" s="769"/>
      <c r="C106" s="769"/>
      <c r="D106" s="769"/>
      <c r="E106" s="769"/>
      <c r="F106" s="769"/>
      <c r="G106" s="769"/>
      <c r="H106" s="769"/>
      <c r="I106" s="345"/>
    </row>
    <row r="107" spans="1:9" ht="15.5">
      <c r="A107" s="159"/>
      <c r="B107" s="159"/>
      <c r="C107" s="159"/>
      <c r="D107" s="159"/>
      <c r="E107" s="159"/>
      <c r="F107" s="159"/>
      <c r="G107" s="159"/>
      <c r="H107" s="159"/>
      <c r="I107" s="343"/>
    </row>
    <row r="108" spans="1:9" ht="27.75" customHeight="1">
      <c r="A108" s="854" t="s">
        <v>396</v>
      </c>
      <c r="B108" s="837"/>
      <c r="C108" s="837"/>
      <c r="D108" s="837"/>
      <c r="E108" s="837"/>
      <c r="F108" s="837"/>
      <c r="G108" s="837"/>
      <c r="H108" s="837"/>
      <c r="I108" s="334"/>
    </row>
    <row r="109" spans="1:9" ht="67.5" customHeight="1">
      <c r="A109" s="305" t="s">
        <v>397</v>
      </c>
      <c r="B109" s="923" t="s">
        <v>398</v>
      </c>
      <c r="C109" s="769"/>
      <c r="D109" s="924"/>
      <c r="E109" s="769"/>
      <c r="F109" s="800"/>
      <c r="G109" s="306"/>
      <c r="H109" s="307"/>
      <c r="I109" s="346"/>
    </row>
    <row r="110" spans="1:9" ht="60" customHeight="1">
      <c r="A110" s="308"/>
      <c r="B110" s="925" t="s">
        <v>399</v>
      </c>
      <c r="C110" s="837"/>
      <c r="D110" s="806"/>
      <c r="E110" s="309" t="s">
        <v>400</v>
      </c>
      <c r="F110" s="310" t="s">
        <v>401</v>
      </c>
      <c r="G110" s="333" t="s">
        <v>402</v>
      </c>
      <c r="H110" s="311" t="s">
        <v>403</v>
      </c>
      <c r="I110" s="347"/>
    </row>
    <row r="111" spans="1:9" ht="15.5">
      <c r="A111" s="4"/>
      <c r="B111" s="926" t="s">
        <v>404</v>
      </c>
      <c r="C111" s="921" t="s">
        <v>330</v>
      </c>
      <c r="D111" s="910"/>
      <c r="E111" s="253"/>
      <c r="F111" s="254"/>
      <c r="G111" s="927">
        <f>E111+E112</f>
        <v>0</v>
      </c>
      <c r="H111" s="928">
        <f>E111+E113</f>
        <v>0</v>
      </c>
      <c r="I111" s="348"/>
    </row>
    <row r="112" spans="1:9" ht="15.5">
      <c r="A112" s="4"/>
      <c r="B112" s="800"/>
      <c r="C112" s="921" t="s">
        <v>405</v>
      </c>
      <c r="D112" s="910"/>
      <c r="E112" s="255"/>
      <c r="F112" s="256"/>
      <c r="G112" s="897"/>
      <c r="H112" s="800"/>
      <c r="I112" s="348"/>
    </row>
    <row r="113" spans="1:9" ht="15.5">
      <c r="A113" s="4"/>
      <c r="B113" s="801"/>
      <c r="C113" s="921" t="s">
        <v>406</v>
      </c>
      <c r="D113" s="910"/>
      <c r="E113" s="255"/>
      <c r="F113" s="256"/>
      <c r="G113" s="920"/>
      <c r="H113" s="801"/>
      <c r="I113" s="348"/>
    </row>
    <row r="114" spans="1:9" ht="29.5" customHeight="1">
      <c r="A114" s="312"/>
      <c r="B114" s="918" t="s">
        <v>332</v>
      </c>
      <c r="C114" s="913" t="s">
        <v>407</v>
      </c>
      <c r="D114" s="910"/>
      <c r="E114" s="257"/>
      <c r="F114" s="258"/>
      <c r="G114" s="919" t="str">
        <f>IF(COUNTA(E114:E127)=0,"",IF(SUM(E114:E127)&gt;0.05, CONCATENATE("You have reported total scope 3 GHG inventory exclusions of ", SUM(E114:E127)*100,"%. This is above the permitted maximum threshold of 5%. Please bring some of the omitted activities into the GHG inventory reporting boundary."), CONCATENATE("You have reported total scope 3 GHG inventory exclusions of ",SUM(E114:E127)*100,"%, which is within the permitted exclusion threshold.")))</f>
        <v/>
      </c>
      <c r="H114" s="313"/>
      <c r="I114" s="349"/>
    </row>
    <row r="115" spans="1:9" ht="18">
      <c r="A115" s="312"/>
      <c r="B115" s="800"/>
      <c r="C115" s="913" t="s">
        <v>408</v>
      </c>
      <c r="D115" s="910"/>
      <c r="E115" s="257"/>
      <c r="F115" s="258"/>
      <c r="G115" s="897"/>
      <c r="H115" s="314"/>
      <c r="I115" s="349"/>
    </row>
    <row r="116" spans="1:9" ht="39" customHeight="1">
      <c r="A116" s="312"/>
      <c r="B116" s="800"/>
      <c r="C116" s="913" t="s">
        <v>409</v>
      </c>
      <c r="D116" s="910"/>
      <c r="E116" s="257"/>
      <c r="F116" s="258"/>
      <c r="G116" s="897"/>
      <c r="H116" s="314"/>
      <c r="I116" s="349"/>
    </row>
    <row r="117" spans="1:9" ht="38.25" customHeight="1">
      <c r="A117" s="312"/>
      <c r="B117" s="800"/>
      <c r="C117" s="913" t="s">
        <v>410</v>
      </c>
      <c r="D117" s="910"/>
      <c r="E117" s="257"/>
      <c r="F117" s="258"/>
      <c r="G117" s="897"/>
      <c r="H117" s="314"/>
      <c r="I117" s="349"/>
    </row>
    <row r="118" spans="1:9" ht="36.75" customHeight="1">
      <c r="A118" s="312"/>
      <c r="B118" s="800"/>
      <c r="C118" s="913" t="s">
        <v>411</v>
      </c>
      <c r="D118" s="910"/>
      <c r="E118" s="257"/>
      <c r="F118" s="258"/>
      <c r="G118" s="897"/>
      <c r="H118" s="314"/>
      <c r="I118" s="349"/>
    </row>
    <row r="119" spans="1:9" ht="18">
      <c r="A119" s="312"/>
      <c r="B119" s="800"/>
      <c r="C119" s="913" t="s">
        <v>412</v>
      </c>
      <c r="D119" s="910"/>
      <c r="E119" s="257"/>
      <c r="F119" s="258"/>
      <c r="G119" s="897"/>
      <c r="H119" s="314"/>
      <c r="I119" s="349"/>
    </row>
    <row r="120" spans="1:9" ht="18">
      <c r="A120" s="312"/>
      <c r="B120" s="800"/>
      <c r="C120" s="913" t="s">
        <v>413</v>
      </c>
      <c r="D120" s="910"/>
      <c r="E120" s="257"/>
      <c r="F120" s="258"/>
      <c r="G120" s="897"/>
      <c r="H120" s="314"/>
      <c r="I120" s="349"/>
    </row>
    <row r="121" spans="1:9" ht="18">
      <c r="A121" s="312"/>
      <c r="B121" s="800"/>
      <c r="C121" s="913" t="s">
        <v>414</v>
      </c>
      <c r="D121" s="910"/>
      <c r="E121" s="257"/>
      <c r="F121" s="258"/>
      <c r="G121" s="897"/>
      <c r="H121" s="314"/>
      <c r="I121" s="349"/>
    </row>
    <row r="122" spans="1:9" ht="38.25" customHeight="1">
      <c r="A122" s="312"/>
      <c r="B122" s="800"/>
      <c r="C122" s="913" t="s">
        <v>415</v>
      </c>
      <c r="D122" s="910"/>
      <c r="E122" s="257"/>
      <c r="F122" s="258"/>
      <c r="G122" s="897"/>
      <c r="H122" s="314"/>
      <c r="I122" s="349"/>
    </row>
    <row r="123" spans="1:9" ht="31" customHeight="1">
      <c r="A123" s="312"/>
      <c r="B123" s="800"/>
      <c r="C123" s="913" t="s">
        <v>416</v>
      </c>
      <c r="D123" s="910"/>
      <c r="E123" s="257"/>
      <c r="F123" s="258"/>
      <c r="G123" s="897"/>
      <c r="H123" s="314"/>
      <c r="I123" s="349"/>
    </row>
    <row r="124" spans="1:9" ht="18">
      <c r="A124" s="312"/>
      <c r="B124" s="800"/>
      <c r="C124" s="913" t="s">
        <v>417</v>
      </c>
      <c r="D124" s="910"/>
      <c r="E124" s="257"/>
      <c r="F124" s="258"/>
      <c r="G124" s="897"/>
      <c r="H124" s="314"/>
      <c r="I124" s="349"/>
    </row>
    <row r="125" spans="1:9" ht="35.25" customHeight="1">
      <c r="A125" s="312"/>
      <c r="B125" s="800"/>
      <c r="C125" s="913" t="s">
        <v>418</v>
      </c>
      <c r="D125" s="910"/>
      <c r="E125" s="257"/>
      <c r="F125" s="258"/>
      <c r="G125" s="897"/>
      <c r="H125" s="314"/>
      <c r="I125" s="349"/>
    </row>
    <row r="126" spans="1:9" ht="34.5" customHeight="1">
      <c r="A126" s="312"/>
      <c r="B126" s="800"/>
      <c r="C126" s="913" t="s">
        <v>419</v>
      </c>
      <c r="D126" s="910"/>
      <c r="E126" s="257"/>
      <c r="F126" s="258"/>
      <c r="G126" s="897"/>
      <c r="H126" s="314"/>
      <c r="I126" s="349"/>
    </row>
    <row r="127" spans="1:9" ht="18">
      <c r="A127" s="315"/>
      <c r="B127" s="801"/>
      <c r="C127" s="913" t="s">
        <v>420</v>
      </c>
      <c r="D127" s="910"/>
      <c r="E127" s="257"/>
      <c r="F127" s="258"/>
      <c r="G127" s="920"/>
      <c r="H127" s="316"/>
      <c r="I127" s="349"/>
    </row>
    <row r="128" spans="1:9" ht="19.5" customHeight="1">
      <c r="A128" s="281"/>
      <c r="B128" s="281"/>
      <c r="C128" s="281"/>
      <c r="D128" s="281"/>
      <c r="E128" s="281"/>
      <c r="F128" s="281"/>
      <c r="G128" s="281"/>
      <c r="H128" s="281"/>
      <c r="I128" s="343"/>
    </row>
    <row r="129" spans="1:9" ht="23.25" customHeight="1">
      <c r="A129" s="854" t="s">
        <v>421</v>
      </c>
      <c r="B129" s="837"/>
      <c r="C129" s="837"/>
      <c r="D129" s="837"/>
      <c r="E129" s="837"/>
      <c r="F129" s="837"/>
      <c r="G129" s="837"/>
      <c r="H129" s="855"/>
      <c r="I129" s="334"/>
    </row>
    <row r="130" spans="1:9" ht="66" customHeight="1">
      <c r="A130" s="317" t="s">
        <v>422</v>
      </c>
      <c r="B130" s="914" t="s">
        <v>423</v>
      </c>
      <c r="C130" s="915"/>
      <c r="D130" s="903"/>
      <c r="E130" s="871"/>
      <c r="F130" s="872"/>
      <c r="G130" s="318"/>
      <c r="H130" s="319"/>
      <c r="I130" s="350"/>
    </row>
    <row r="131" spans="1:9" ht="15.5">
      <c r="A131" s="916" t="s">
        <v>424</v>
      </c>
      <c r="B131" s="917" t="s">
        <v>425</v>
      </c>
      <c r="C131" s="874"/>
      <c r="D131" s="320" t="s">
        <v>426</v>
      </c>
      <c r="E131" s="869"/>
      <c r="F131" s="846"/>
      <c r="G131" s="318"/>
      <c r="H131" s="321"/>
      <c r="I131" s="351"/>
    </row>
    <row r="132" spans="1:9" ht="14.5">
      <c r="A132" s="800"/>
      <c r="B132" s="769"/>
      <c r="C132" s="800"/>
      <c r="D132" s="322" t="s">
        <v>427</v>
      </c>
      <c r="E132" s="869"/>
      <c r="F132" s="846"/>
      <c r="G132" s="912"/>
      <c r="H132" s="772"/>
      <c r="I132" s="351"/>
    </row>
    <row r="133" spans="1:9" ht="14.5">
      <c r="A133" s="800"/>
      <c r="B133" s="769"/>
      <c r="C133" s="800"/>
      <c r="D133" s="322" t="s">
        <v>428</v>
      </c>
      <c r="E133" s="869"/>
      <c r="F133" s="846"/>
      <c r="G133" s="912"/>
      <c r="H133" s="772"/>
      <c r="I133" s="351"/>
    </row>
    <row r="134" spans="1:9" ht="14.5">
      <c r="A134" s="800"/>
      <c r="B134" s="769"/>
      <c r="C134" s="800"/>
      <c r="D134" s="322" t="s">
        <v>429</v>
      </c>
      <c r="E134" s="869"/>
      <c r="F134" s="846"/>
      <c r="G134" s="321"/>
      <c r="H134" s="321"/>
      <c r="I134" s="351"/>
    </row>
    <row r="135" spans="1:9" ht="14.5">
      <c r="A135" s="800"/>
      <c r="B135" s="769"/>
      <c r="C135" s="800"/>
      <c r="D135" s="322" t="s">
        <v>430</v>
      </c>
      <c r="E135" s="869"/>
      <c r="F135" s="846"/>
      <c r="G135" s="321"/>
      <c r="H135" s="321"/>
      <c r="I135" s="351"/>
    </row>
    <row r="136" spans="1:9" ht="14.5">
      <c r="A136" s="800"/>
      <c r="B136" s="769"/>
      <c r="C136" s="800"/>
      <c r="D136" s="322" t="s">
        <v>431</v>
      </c>
      <c r="E136" s="869"/>
      <c r="F136" s="846"/>
      <c r="G136" s="321"/>
      <c r="H136" s="321"/>
      <c r="I136" s="351"/>
    </row>
    <row r="137" spans="1:9" ht="14.5">
      <c r="A137" s="801"/>
      <c r="B137" s="774"/>
      <c r="C137" s="801"/>
      <c r="D137" s="322" t="s">
        <v>432</v>
      </c>
      <c r="E137" s="869"/>
      <c r="F137" s="846"/>
      <c r="G137" s="321"/>
      <c r="H137" s="321"/>
      <c r="I137" s="351"/>
    </row>
    <row r="138" spans="1:9" ht="21" customHeight="1">
      <c r="A138" s="281"/>
      <c r="B138" s="281"/>
      <c r="C138" s="281"/>
      <c r="D138" s="281"/>
      <c r="E138" s="281"/>
      <c r="F138" s="281"/>
      <c r="G138" s="281"/>
      <c r="H138" s="281"/>
      <c r="I138" s="343"/>
    </row>
    <row r="139" spans="1:9" ht="33" customHeight="1">
      <c r="A139" s="902" t="s">
        <v>433</v>
      </c>
      <c r="B139" s="809"/>
      <c r="C139" s="809"/>
      <c r="D139" s="809"/>
      <c r="E139" s="809"/>
      <c r="F139" s="809"/>
      <c r="G139" s="809"/>
      <c r="H139" s="809"/>
      <c r="I139" s="352"/>
    </row>
    <row r="140" spans="1:9" ht="90" customHeight="1">
      <c r="A140" s="317" t="s">
        <v>434</v>
      </c>
      <c r="B140" s="911" t="s">
        <v>435</v>
      </c>
      <c r="C140" s="774"/>
      <c r="D140" s="903"/>
      <c r="E140" s="871"/>
      <c r="F140" s="872"/>
      <c r="G140" s="904" t="s">
        <v>436</v>
      </c>
      <c r="H140" s="774"/>
      <c r="I140" s="353"/>
    </row>
    <row r="141" spans="1:9" ht="115.5" customHeight="1">
      <c r="A141" s="323" t="s">
        <v>437</v>
      </c>
      <c r="B141" s="836" t="s">
        <v>438</v>
      </c>
      <c r="C141" s="837"/>
      <c r="D141" s="905"/>
      <c r="E141" s="845"/>
      <c r="F141" s="846"/>
      <c r="G141" s="906" t="s">
        <v>439</v>
      </c>
      <c r="H141" s="862"/>
      <c r="I141" s="354"/>
    </row>
    <row r="142" spans="1:9" ht="57" customHeight="1">
      <c r="A142" s="323" t="s">
        <v>440</v>
      </c>
      <c r="B142" s="836" t="s">
        <v>441</v>
      </c>
      <c r="C142" s="837"/>
      <c r="D142" s="907"/>
      <c r="E142" s="845"/>
      <c r="F142" s="846"/>
      <c r="G142" s="769"/>
      <c r="H142" s="769"/>
      <c r="I142" s="354"/>
    </row>
    <row r="143" spans="1:9" ht="105.75" customHeight="1">
      <c r="A143" s="323" t="s">
        <v>442</v>
      </c>
      <c r="B143" s="836" t="s">
        <v>443</v>
      </c>
      <c r="C143" s="837"/>
      <c r="D143" s="905"/>
      <c r="E143" s="845"/>
      <c r="F143" s="846"/>
      <c r="G143" s="774"/>
      <c r="H143" s="774"/>
      <c r="I143" s="354"/>
    </row>
    <row r="144" spans="1:9" ht="80" customHeight="1">
      <c r="A144" s="323" t="s">
        <v>444</v>
      </c>
      <c r="B144" s="836" t="s">
        <v>445</v>
      </c>
      <c r="C144" s="837"/>
      <c r="D144" s="907"/>
      <c r="E144" s="845"/>
      <c r="F144" s="846"/>
      <c r="G144" s="908" t="s">
        <v>446</v>
      </c>
      <c r="H144" s="837"/>
      <c r="I144" s="355"/>
    </row>
    <row r="145" spans="1:9" ht="73.5" customHeight="1">
      <c r="A145" s="323" t="s">
        <v>447</v>
      </c>
      <c r="B145" s="836" t="s">
        <v>448</v>
      </c>
      <c r="C145" s="837"/>
      <c r="D145" s="905"/>
      <c r="E145" s="845"/>
      <c r="F145" s="846"/>
      <c r="G145" s="908" t="s">
        <v>449</v>
      </c>
      <c r="H145" s="837"/>
      <c r="I145" s="355"/>
    </row>
    <row r="146" spans="1:9" ht="67.5" customHeight="1">
      <c r="A146" s="323" t="s">
        <v>450</v>
      </c>
      <c r="B146" s="836" t="s">
        <v>451</v>
      </c>
      <c r="C146" s="837"/>
      <c r="D146" s="907"/>
      <c r="E146" s="845"/>
      <c r="F146" s="846"/>
      <c r="G146" s="908" t="s">
        <v>452</v>
      </c>
      <c r="H146" s="837"/>
      <c r="I146" s="355"/>
    </row>
    <row r="147" spans="1:9" ht="22.5" customHeight="1">
      <c r="A147" s="281"/>
      <c r="B147" s="281"/>
      <c r="C147" s="281"/>
      <c r="D147" s="281"/>
      <c r="E147" s="281"/>
      <c r="F147" s="281"/>
      <c r="G147" s="281"/>
      <c r="H147" s="281"/>
      <c r="I147" s="343"/>
    </row>
    <row r="148" spans="1:9" ht="22.5" customHeight="1">
      <c r="A148" s="854" t="s">
        <v>453</v>
      </c>
      <c r="B148" s="837"/>
      <c r="C148" s="837"/>
      <c r="D148" s="837"/>
      <c r="E148" s="837"/>
      <c r="F148" s="837"/>
      <c r="G148" s="837"/>
      <c r="H148" s="855"/>
      <c r="I148" s="334"/>
    </row>
    <row r="149" spans="1:9" ht="60.5" customHeight="1">
      <c r="A149" s="324"/>
      <c r="B149" s="840" t="s">
        <v>399</v>
      </c>
      <c r="C149" s="837"/>
      <c r="D149" s="806"/>
      <c r="E149" s="325" t="s">
        <v>454</v>
      </c>
      <c r="F149" s="325" t="s">
        <v>455</v>
      </c>
      <c r="G149" s="325" t="s">
        <v>456</v>
      </c>
      <c r="H149" s="326" t="s">
        <v>457</v>
      </c>
      <c r="I149" s="356"/>
    </row>
    <row r="150" spans="1:9" ht="14.5">
      <c r="A150" s="327"/>
      <c r="B150" s="840" t="s">
        <v>458</v>
      </c>
      <c r="C150" s="806"/>
      <c r="D150" s="909">
        <f>D64</f>
        <v>0</v>
      </c>
      <c r="E150" s="837"/>
      <c r="F150" s="837"/>
      <c r="G150" s="837"/>
      <c r="H150" s="910"/>
      <c r="I150" s="357"/>
    </row>
    <row r="151" spans="1:9" ht="14.5">
      <c r="A151" s="327"/>
      <c r="B151" s="838" t="s">
        <v>404</v>
      </c>
      <c r="C151" s="839" t="s">
        <v>330</v>
      </c>
      <c r="D151" s="837"/>
      <c r="E151" s="259"/>
      <c r="F151" s="260"/>
      <c r="G151" s="260"/>
      <c r="H151" s="329">
        <f t="shared" ref="H151:H153" si="0">E151-F151</f>
        <v>0</v>
      </c>
      <c r="I151" s="357"/>
    </row>
    <row r="152" spans="1:9" ht="14.5">
      <c r="A152" s="327"/>
      <c r="B152" s="769"/>
      <c r="C152" s="839" t="s">
        <v>405</v>
      </c>
      <c r="D152" s="837"/>
      <c r="E152" s="259"/>
      <c r="F152" s="260"/>
      <c r="G152" s="260"/>
      <c r="H152" s="329">
        <f t="shared" si="0"/>
        <v>0</v>
      </c>
      <c r="I152" s="357"/>
    </row>
    <row r="153" spans="1:9" ht="14.5">
      <c r="A153" s="327"/>
      <c r="B153" s="774"/>
      <c r="C153" s="839" t="s">
        <v>406</v>
      </c>
      <c r="D153" s="837"/>
      <c r="E153" s="259"/>
      <c r="F153" s="260"/>
      <c r="G153" s="260"/>
      <c r="H153" s="329">
        <f t="shared" si="0"/>
        <v>0</v>
      </c>
      <c r="I153" s="357"/>
    </row>
    <row r="154" spans="1:9" ht="14.5">
      <c r="A154" s="275"/>
      <c r="B154" s="840" t="s">
        <v>459</v>
      </c>
      <c r="C154" s="806"/>
      <c r="D154" s="328">
        <f>D67</f>
        <v>0</v>
      </c>
      <c r="E154" s="839"/>
      <c r="F154" s="837"/>
      <c r="G154" s="837"/>
      <c r="H154" s="837"/>
      <c r="I154" s="358"/>
    </row>
    <row r="155" spans="1:9" ht="33.5" customHeight="1">
      <c r="A155" s="275"/>
      <c r="B155" s="835" t="s">
        <v>332</v>
      </c>
      <c r="C155" s="841" t="s">
        <v>407</v>
      </c>
      <c r="D155" s="842"/>
      <c r="E155" s="261"/>
      <c r="F155" s="262"/>
      <c r="G155" s="263"/>
      <c r="H155" s="329"/>
      <c r="I155" s="357"/>
    </row>
    <row r="156" spans="1:9" ht="14.5">
      <c r="A156" s="275"/>
      <c r="B156" s="769"/>
      <c r="C156" s="841" t="s">
        <v>408</v>
      </c>
      <c r="D156" s="842"/>
      <c r="E156" s="261"/>
      <c r="F156" s="262"/>
      <c r="G156" s="263"/>
      <c r="H156" s="329">
        <f t="shared" ref="H156:H168" si="1">E156-F156</f>
        <v>0</v>
      </c>
      <c r="I156" s="357"/>
    </row>
    <row r="157" spans="1:9" ht="29.5" customHeight="1">
      <c r="A157" s="275"/>
      <c r="B157" s="769"/>
      <c r="C157" s="841" t="s">
        <v>409</v>
      </c>
      <c r="D157" s="842"/>
      <c r="E157" s="261"/>
      <c r="F157" s="262"/>
      <c r="G157" s="263"/>
      <c r="H157" s="329">
        <f t="shared" si="1"/>
        <v>0</v>
      </c>
      <c r="I157" s="357"/>
    </row>
    <row r="158" spans="1:9" ht="31" customHeight="1">
      <c r="A158" s="275"/>
      <c r="B158" s="769"/>
      <c r="C158" s="841" t="s">
        <v>410</v>
      </c>
      <c r="D158" s="842"/>
      <c r="E158" s="261"/>
      <c r="F158" s="262"/>
      <c r="G158" s="263"/>
      <c r="H158" s="329">
        <f t="shared" si="1"/>
        <v>0</v>
      </c>
      <c r="I158" s="357"/>
    </row>
    <row r="159" spans="1:9" ht="31.5" customHeight="1">
      <c r="A159" s="275"/>
      <c r="B159" s="769"/>
      <c r="C159" s="841" t="s">
        <v>411</v>
      </c>
      <c r="D159" s="842"/>
      <c r="E159" s="261"/>
      <c r="F159" s="262"/>
      <c r="G159" s="263"/>
      <c r="H159" s="329">
        <f t="shared" si="1"/>
        <v>0</v>
      </c>
      <c r="I159" s="357"/>
    </row>
    <row r="160" spans="1:9" ht="14.5">
      <c r="A160" s="275"/>
      <c r="B160" s="769"/>
      <c r="C160" s="841" t="s">
        <v>412</v>
      </c>
      <c r="D160" s="842"/>
      <c r="E160" s="261"/>
      <c r="F160" s="262"/>
      <c r="G160" s="263"/>
      <c r="H160" s="329">
        <f t="shared" si="1"/>
        <v>0</v>
      </c>
      <c r="I160" s="357"/>
    </row>
    <row r="161" spans="1:9" ht="23.5" customHeight="1">
      <c r="A161" s="275"/>
      <c r="B161" s="769"/>
      <c r="C161" s="841" t="s">
        <v>413</v>
      </c>
      <c r="D161" s="842"/>
      <c r="E161" s="261"/>
      <c r="F161" s="262"/>
      <c r="G161" s="263"/>
      <c r="H161" s="329">
        <f t="shared" si="1"/>
        <v>0</v>
      </c>
      <c r="I161" s="357"/>
    </row>
    <row r="162" spans="1:9" ht="20.5" customHeight="1">
      <c r="A162" s="275"/>
      <c r="B162" s="769"/>
      <c r="C162" s="841" t="s">
        <v>414</v>
      </c>
      <c r="D162" s="842"/>
      <c r="E162" s="261"/>
      <c r="F162" s="262"/>
      <c r="G162" s="263"/>
      <c r="H162" s="329">
        <f t="shared" si="1"/>
        <v>0</v>
      </c>
      <c r="I162" s="357"/>
    </row>
    <row r="163" spans="1:9" ht="29.5" customHeight="1">
      <c r="A163" s="275"/>
      <c r="B163" s="769"/>
      <c r="C163" s="841" t="s">
        <v>415</v>
      </c>
      <c r="D163" s="842"/>
      <c r="E163" s="261"/>
      <c r="F163" s="262"/>
      <c r="G163" s="263"/>
      <c r="H163" s="329">
        <f t="shared" si="1"/>
        <v>0</v>
      </c>
      <c r="I163" s="357"/>
    </row>
    <row r="164" spans="1:9" ht="29.5" customHeight="1">
      <c r="A164" s="275"/>
      <c r="B164" s="769"/>
      <c r="C164" s="841" t="s">
        <v>416</v>
      </c>
      <c r="D164" s="842"/>
      <c r="E164" s="261"/>
      <c r="F164" s="262"/>
      <c r="G164" s="263"/>
      <c r="H164" s="329">
        <f t="shared" si="1"/>
        <v>0</v>
      </c>
      <c r="I164" s="357"/>
    </row>
    <row r="165" spans="1:9" ht="14.5">
      <c r="A165" s="275"/>
      <c r="B165" s="769"/>
      <c r="C165" s="841" t="s">
        <v>417</v>
      </c>
      <c r="D165" s="842"/>
      <c r="E165" s="261"/>
      <c r="F165" s="262"/>
      <c r="G165" s="263"/>
      <c r="H165" s="329">
        <f t="shared" si="1"/>
        <v>0</v>
      </c>
      <c r="I165" s="357"/>
    </row>
    <row r="166" spans="1:9" ht="29.5" customHeight="1">
      <c r="A166" s="275"/>
      <c r="B166" s="769"/>
      <c r="C166" s="841" t="s">
        <v>418</v>
      </c>
      <c r="D166" s="842"/>
      <c r="E166" s="261"/>
      <c r="F166" s="262"/>
      <c r="G166" s="263"/>
      <c r="H166" s="329">
        <f t="shared" si="1"/>
        <v>0</v>
      </c>
      <c r="I166" s="357"/>
    </row>
    <row r="167" spans="1:9" ht="19.5" customHeight="1">
      <c r="A167" s="275"/>
      <c r="B167" s="769"/>
      <c r="C167" s="841" t="s">
        <v>419</v>
      </c>
      <c r="D167" s="842"/>
      <c r="E167" s="261"/>
      <c r="F167" s="262"/>
      <c r="G167" s="263"/>
      <c r="H167" s="329">
        <f t="shared" si="1"/>
        <v>0</v>
      </c>
      <c r="I167" s="357"/>
    </row>
    <row r="168" spans="1:9" ht="14.5">
      <c r="A168" s="330"/>
      <c r="B168" s="774"/>
      <c r="C168" s="841" t="s">
        <v>420</v>
      </c>
      <c r="D168" s="842"/>
      <c r="E168" s="261"/>
      <c r="F168" s="262"/>
      <c r="G168" s="263"/>
      <c r="H168" s="329">
        <f t="shared" si="1"/>
        <v>0</v>
      </c>
      <c r="I168" s="357"/>
    </row>
    <row r="169" spans="1:9" ht="14.5">
      <c r="A169" s="331"/>
      <c r="B169" s="332"/>
      <c r="C169" s="5"/>
      <c r="D169" s="238"/>
      <c r="E169" s="238"/>
      <c r="F169" s="238"/>
      <c r="G169" s="238"/>
      <c r="H169" s="238"/>
      <c r="I169" s="359"/>
    </row>
  </sheetData>
  <sheetProtection algorithmName="SHA-512" hashValue="/utDGqh7bXBgst+9dDzpzCCffViPAOa57hYW72DhjovX0Ao/qrYTYTM13IEB+Pju1z6QXbjNjmVXTgeBa5gxlw==" saltValue="rXnKkTd4J8MF9ORi/7FBUg==" spinCount="100000" sheet="1" objects="1" scenarios="1" formatCells="0" formatColumns="0" formatRows="0" insertHyperlinks="0" selectLockedCells="1"/>
  <mergeCells count="297">
    <mergeCell ref="D83:F83"/>
    <mergeCell ref="G83:H83"/>
    <mergeCell ref="B78:C78"/>
    <mergeCell ref="B79:C79"/>
    <mergeCell ref="D80:F80"/>
    <mergeCell ref="G80:H80"/>
    <mergeCell ref="A81:H81"/>
    <mergeCell ref="A82:H82"/>
    <mergeCell ref="A84:H84"/>
    <mergeCell ref="A75:A80"/>
    <mergeCell ref="B75:C75"/>
    <mergeCell ref="B76:C76"/>
    <mergeCell ref="B77:C77"/>
    <mergeCell ref="B80:C80"/>
    <mergeCell ref="B83:C83"/>
    <mergeCell ref="D63:F63"/>
    <mergeCell ref="G63:H63"/>
    <mergeCell ref="D64:F64"/>
    <mergeCell ref="G64:H64"/>
    <mergeCell ref="G65:H65"/>
    <mergeCell ref="B60:C60"/>
    <mergeCell ref="B62:C62"/>
    <mergeCell ref="B63:C63"/>
    <mergeCell ref="B64:C64"/>
    <mergeCell ref="B65:C65"/>
    <mergeCell ref="G43:H60"/>
    <mergeCell ref="B55:C55"/>
    <mergeCell ref="B56:C56"/>
    <mergeCell ref="B57:C57"/>
    <mergeCell ref="B58:C58"/>
    <mergeCell ref="B59:C59"/>
    <mergeCell ref="A61:H61"/>
    <mergeCell ref="D62:F62"/>
    <mergeCell ref="G62:H62"/>
    <mergeCell ref="B44:C44"/>
    <mergeCell ref="B45:C45"/>
    <mergeCell ref="B47:C47"/>
    <mergeCell ref="B48:C48"/>
    <mergeCell ref="B49:C49"/>
    <mergeCell ref="B66:C66"/>
    <mergeCell ref="B67:C67"/>
    <mergeCell ref="D65:F65"/>
    <mergeCell ref="D66:F66"/>
    <mergeCell ref="G66:H66"/>
    <mergeCell ref="D67:F67"/>
    <mergeCell ref="G67:H67"/>
    <mergeCell ref="D68:F68"/>
    <mergeCell ref="G68:H68"/>
    <mergeCell ref="D69:F69"/>
    <mergeCell ref="G69:H69"/>
    <mergeCell ref="D70:F70"/>
    <mergeCell ref="G70:H70"/>
    <mergeCell ref="A72:H72"/>
    <mergeCell ref="A73:H73"/>
    <mergeCell ref="A74:H74"/>
    <mergeCell ref="B68:C68"/>
    <mergeCell ref="B69:C69"/>
    <mergeCell ref="B70:C70"/>
    <mergeCell ref="B85:C85"/>
    <mergeCell ref="D85:F85"/>
    <mergeCell ref="G85:H85"/>
    <mergeCell ref="B86:C86"/>
    <mergeCell ref="D86:F86"/>
    <mergeCell ref="G86:H86"/>
    <mergeCell ref="B102:C102"/>
    <mergeCell ref="D102:F102"/>
    <mergeCell ref="D100:F100"/>
    <mergeCell ref="B100:C100"/>
    <mergeCell ref="B98:C98"/>
    <mergeCell ref="D98:F98"/>
    <mergeCell ref="G98:H98"/>
    <mergeCell ref="B99:C99"/>
    <mergeCell ref="D99:F99"/>
    <mergeCell ref="B101:C101"/>
    <mergeCell ref="D101:F101"/>
    <mergeCell ref="B89:C89"/>
    <mergeCell ref="D89:F89"/>
    <mergeCell ref="B87:C87"/>
    <mergeCell ref="D87:F87"/>
    <mergeCell ref="G87:H87"/>
    <mergeCell ref="D96:F96"/>
    <mergeCell ref="G96:H96"/>
    <mergeCell ref="A88:A89"/>
    <mergeCell ref="B88:C88"/>
    <mergeCell ref="D88:F88"/>
    <mergeCell ref="G88:H88"/>
    <mergeCell ref="D93:F93"/>
    <mergeCell ref="G93:H93"/>
    <mergeCell ref="G89:H89"/>
    <mergeCell ref="A90:H90"/>
    <mergeCell ref="A91:H91"/>
    <mergeCell ref="B92:C92"/>
    <mergeCell ref="D92:F92"/>
    <mergeCell ref="G92:H92"/>
    <mergeCell ref="B93:C93"/>
    <mergeCell ref="B94:C94"/>
    <mergeCell ref="D94:F94"/>
    <mergeCell ref="G94:H94"/>
    <mergeCell ref="B95:C95"/>
    <mergeCell ref="D95:F95"/>
    <mergeCell ref="G95:H95"/>
    <mergeCell ref="B96:C96"/>
    <mergeCell ref="G99:H99"/>
    <mergeCell ref="G101:H103"/>
    <mergeCell ref="B103:C103"/>
    <mergeCell ref="D103:F103"/>
    <mergeCell ref="C119:D119"/>
    <mergeCell ref="C120:D120"/>
    <mergeCell ref="C121:D121"/>
    <mergeCell ref="C122:D122"/>
    <mergeCell ref="C123:D123"/>
    <mergeCell ref="C124:D124"/>
    <mergeCell ref="C111:D111"/>
    <mergeCell ref="C112:D112"/>
    <mergeCell ref="A104:H104"/>
    <mergeCell ref="A105:H105"/>
    <mergeCell ref="A106:H106"/>
    <mergeCell ref="A108:H108"/>
    <mergeCell ref="B109:C109"/>
    <mergeCell ref="D109:F109"/>
    <mergeCell ref="B110:D110"/>
    <mergeCell ref="B111:B113"/>
    <mergeCell ref="G111:G113"/>
    <mergeCell ref="H111:H113"/>
    <mergeCell ref="C113:D113"/>
    <mergeCell ref="E133:F133"/>
    <mergeCell ref="G133:H133"/>
    <mergeCell ref="E134:F134"/>
    <mergeCell ref="E135:F135"/>
    <mergeCell ref="E136:F136"/>
    <mergeCell ref="E137:F137"/>
    <mergeCell ref="C125:D125"/>
    <mergeCell ref="C126:D126"/>
    <mergeCell ref="A129:H129"/>
    <mergeCell ref="B130:C130"/>
    <mergeCell ref="D130:F130"/>
    <mergeCell ref="A131:A137"/>
    <mergeCell ref="B131:C137"/>
    <mergeCell ref="B114:B127"/>
    <mergeCell ref="C114:D114"/>
    <mergeCell ref="G114:G127"/>
    <mergeCell ref="C115:D115"/>
    <mergeCell ref="C116:D116"/>
    <mergeCell ref="C127:D127"/>
    <mergeCell ref="E131:F131"/>
    <mergeCell ref="E132:F132"/>
    <mergeCell ref="G132:H132"/>
    <mergeCell ref="C117:D117"/>
    <mergeCell ref="C118:D118"/>
    <mergeCell ref="A139:H139"/>
    <mergeCell ref="D140:F140"/>
    <mergeCell ref="G140:H140"/>
    <mergeCell ref="D141:F141"/>
    <mergeCell ref="G141:H143"/>
    <mergeCell ref="D142:F142"/>
    <mergeCell ref="D143:F143"/>
    <mergeCell ref="G144:H144"/>
    <mergeCell ref="B150:C150"/>
    <mergeCell ref="D150:H150"/>
    <mergeCell ref="D144:F144"/>
    <mergeCell ref="D145:F145"/>
    <mergeCell ref="G145:H145"/>
    <mergeCell ref="D146:F146"/>
    <mergeCell ref="G146:H146"/>
    <mergeCell ref="A148:H148"/>
    <mergeCell ref="B149:D149"/>
    <mergeCell ref="B140:C140"/>
    <mergeCell ref="B141:C141"/>
    <mergeCell ref="B142:C142"/>
    <mergeCell ref="B143:C143"/>
    <mergeCell ref="B144:C144"/>
    <mergeCell ref="B145:C145"/>
    <mergeCell ref="D16:F16"/>
    <mergeCell ref="A1:H1"/>
    <mergeCell ref="B2:C2"/>
    <mergeCell ref="D2:F2"/>
    <mergeCell ref="G2:H2"/>
    <mergeCell ref="B3:C3"/>
    <mergeCell ref="D3:F3"/>
    <mergeCell ref="G3:H3"/>
    <mergeCell ref="D6:F6"/>
    <mergeCell ref="D7:F7"/>
    <mergeCell ref="B4:C4"/>
    <mergeCell ref="D4:F4"/>
    <mergeCell ref="G4:H4"/>
    <mergeCell ref="G5:H19"/>
    <mergeCell ref="D8:F8"/>
    <mergeCell ref="D9:F9"/>
    <mergeCell ref="D10:F10"/>
    <mergeCell ref="D11:F11"/>
    <mergeCell ref="D12:F12"/>
    <mergeCell ref="D13:F13"/>
    <mergeCell ref="D14:F14"/>
    <mergeCell ref="D15:F15"/>
    <mergeCell ref="B50:C50"/>
    <mergeCell ref="B51:C51"/>
    <mergeCell ref="B52:C52"/>
    <mergeCell ref="D17:F17"/>
    <mergeCell ref="B36:C36"/>
    <mergeCell ref="B37:C37"/>
    <mergeCell ref="B38:C38"/>
    <mergeCell ref="B39:C39"/>
    <mergeCell ref="B40:C40"/>
    <mergeCell ref="B28:C28"/>
    <mergeCell ref="B29:C29"/>
    <mergeCell ref="B30:C30"/>
    <mergeCell ref="B31:C31"/>
    <mergeCell ref="B32:C32"/>
    <mergeCell ref="B33:C33"/>
    <mergeCell ref="B35:C35"/>
    <mergeCell ref="D38:F38"/>
    <mergeCell ref="D39:F39"/>
    <mergeCell ref="D28:F28"/>
    <mergeCell ref="D33:F33"/>
    <mergeCell ref="D35:F35"/>
    <mergeCell ref="A27:H27"/>
    <mergeCell ref="A5:A19"/>
    <mergeCell ref="D5:F5"/>
    <mergeCell ref="A20:H20"/>
    <mergeCell ref="D18:F18"/>
    <mergeCell ref="D19:F19"/>
    <mergeCell ref="D21:F21"/>
    <mergeCell ref="D22:F22"/>
    <mergeCell ref="D23:F23"/>
    <mergeCell ref="D24:F24"/>
    <mergeCell ref="D25:F25"/>
    <mergeCell ref="D26:F26"/>
    <mergeCell ref="G33:H33"/>
    <mergeCell ref="A34:H34"/>
    <mergeCell ref="B5:C19"/>
    <mergeCell ref="B21:C21"/>
    <mergeCell ref="B22:C22"/>
    <mergeCell ref="B23:C23"/>
    <mergeCell ref="B24:C24"/>
    <mergeCell ref="B25:C25"/>
    <mergeCell ref="B26:C26"/>
    <mergeCell ref="G28:H28"/>
    <mergeCell ref="D29:F29"/>
    <mergeCell ref="G29:H29"/>
    <mergeCell ref="D30:F30"/>
    <mergeCell ref="G30:H30"/>
    <mergeCell ref="D31:F31"/>
    <mergeCell ref="G31:H31"/>
    <mergeCell ref="D32:F32"/>
    <mergeCell ref="G32:H32"/>
    <mergeCell ref="G21:H21"/>
    <mergeCell ref="G22:H22"/>
    <mergeCell ref="G23:H23"/>
    <mergeCell ref="G24:H24"/>
    <mergeCell ref="G25:H25"/>
    <mergeCell ref="G26:H26"/>
    <mergeCell ref="G35:H35"/>
    <mergeCell ref="D36:F36"/>
    <mergeCell ref="G36:H36"/>
    <mergeCell ref="D37:F37"/>
    <mergeCell ref="G37:H37"/>
    <mergeCell ref="G38:H38"/>
    <mergeCell ref="D78:F78"/>
    <mergeCell ref="D79:F79"/>
    <mergeCell ref="G79:H79"/>
    <mergeCell ref="D75:F75"/>
    <mergeCell ref="G75:H75"/>
    <mergeCell ref="D76:F76"/>
    <mergeCell ref="G76:H76"/>
    <mergeCell ref="D77:F77"/>
    <mergeCell ref="G77:H77"/>
    <mergeCell ref="G78:H78"/>
    <mergeCell ref="G39:H39"/>
    <mergeCell ref="D40:F40"/>
    <mergeCell ref="G40:H40"/>
    <mergeCell ref="A42:H42"/>
    <mergeCell ref="B43:F43"/>
    <mergeCell ref="B53:C53"/>
    <mergeCell ref="B54:C54"/>
    <mergeCell ref="B46:C46"/>
    <mergeCell ref="B155:B168"/>
    <mergeCell ref="B146:C146"/>
    <mergeCell ref="B151:B153"/>
    <mergeCell ref="C151:D151"/>
    <mergeCell ref="C152:D152"/>
    <mergeCell ref="C153:D153"/>
    <mergeCell ref="B154:C154"/>
    <mergeCell ref="E154:H154"/>
    <mergeCell ref="C162:D162"/>
    <mergeCell ref="C163:D163"/>
    <mergeCell ref="C164:D164"/>
    <mergeCell ref="C165:D165"/>
    <mergeCell ref="C166:D166"/>
    <mergeCell ref="C167:D167"/>
    <mergeCell ref="C168:D168"/>
    <mergeCell ref="C155:D155"/>
    <mergeCell ref="C156:D156"/>
    <mergeCell ref="C157:D157"/>
    <mergeCell ref="C158:D158"/>
    <mergeCell ref="C159:D159"/>
    <mergeCell ref="C160:D160"/>
    <mergeCell ref="C161:D161"/>
  </mergeCells>
  <conditionalFormatting sqref="A4:C4 G4:I4">
    <cfRule type="expression" dxfId="127" priority="2">
      <formula>$D$3="No"</formula>
    </cfRule>
  </conditionalFormatting>
  <conditionalFormatting sqref="A29:C33 G29:H33">
    <cfRule type="expression" dxfId="126" priority="6">
      <formula>$D$28="Yes"</formula>
    </cfRule>
  </conditionalFormatting>
  <conditionalFormatting sqref="A36:C36 G36:H36">
    <cfRule type="expression" dxfId="125" priority="12">
      <formula>$D$35="No"</formula>
    </cfRule>
  </conditionalFormatting>
  <conditionalFormatting sqref="A141:C146 G141:I146 B149:I150 B151:D153 B154:I154 B155:D168">
    <cfRule type="expression" dxfId="124" priority="4">
      <formula>$D$140="Yes"</formula>
    </cfRule>
  </conditionalFormatting>
  <conditionalFormatting sqref="A131:D137">
    <cfRule type="expression" dxfId="123" priority="10">
      <formula>$D$130="No"</formula>
    </cfRule>
  </conditionalFormatting>
  <conditionalFormatting sqref="D4:F4">
    <cfRule type="expression" dxfId="122" priority="1">
      <formula>$D$3="No"</formula>
    </cfRule>
  </conditionalFormatting>
  <conditionalFormatting sqref="D6:F19">
    <cfRule type="expression" dxfId="121" priority="3">
      <formula>$D$5="Yes"</formula>
    </cfRule>
  </conditionalFormatting>
  <conditionalFormatting sqref="D29:F33">
    <cfRule type="expression" dxfId="120" priority="7">
      <formula>$D$28="Yes"</formula>
    </cfRule>
  </conditionalFormatting>
  <conditionalFormatting sqref="D36:F36">
    <cfRule type="expression" dxfId="119" priority="13">
      <formula>$D$35="No"</formula>
    </cfRule>
  </conditionalFormatting>
  <conditionalFormatting sqref="D141:F146 E151:I153 E155:I168">
    <cfRule type="expression" dxfId="118" priority="5">
      <formula>$D$140="Yes"</formula>
    </cfRule>
  </conditionalFormatting>
  <conditionalFormatting sqref="E111:F127">
    <cfRule type="expression" dxfId="117" priority="8">
      <formula>$D$109="Yes"</formula>
    </cfRule>
  </conditionalFormatting>
  <conditionalFormatting sqref="E131:F137">
    <cfRule type="expression" dxfId="116" priority="11">
      <formula>$D$130="No"</formula>
    </cfRule>
  </conditionalFormatting>
  <conditionalFormatting sqref="E110:H110 B110:D127 G111:H127">
    <cfRule type="expression" dxfId="115" priority="9">
      <formula>$D$109="Yes"</formula>
    </cfRule>
  </conditionalFormatting>
  <dataValidations count="7">
    <dataValidation type="list" allowBlank="1" showErrorMessage="1" sqref="D65 D68" xr:uid="{00000000-0002-0000-0400-000000000000}">
      <formula1>"2021,2022,2023"</formula1>
    </dataValidation>
    <dataValidation type="decimal" allowBlank="1" showDropDown="1" sqref="D46:F60" xr:uid="{00000000-0002-0000-0400-000001000000}">
      <formula1>0</formula1>
      <formula2>1</formula2>
    </dataValidation>
    <dataValidation type="list" allowBlank="1" showErrorMessage="1" sqref="D21" xr:uid="{00000000-0002-0000-0400-000002000000}">
      <formula1>"Equity share,Financial control,Operational control"</formula1>
    </dataValidation>
    <dataValidation type="list" allowBlank="1" showErrorMessage="1" sqref="D62" xr:uid="{00000000-0002-0000-0400-000003000000}">
      <formula1>"Calendar,Fiscal"</formula1>
    </dataValidation>
    <dataValidation type="list" allowBlank="1" showErrorMessage="1" sqref="D3 D5 D24 D28 D31 D35 D37 D39 D66 D70 D100 D109 D130 E131:E137 D140 D142 D144 D146" xr:uid="{00000000-0002-0000-0400-000004000000}">
      <formula1>"Yes,No"</formula1>
    </dataValidation>
    <dataValidation type="list" allowBlank="1" showErrorMessage="1" sqref="D83" xr:uid="{00000000-0002-0000-0400-000005000000}">
      <formula1>"Location-based,Market-based"</formula1>
    </dataValidation>
    <dataValidation type="list" allowBlank="1" showInputMessage="1" showErrorMessage="1" prompt="Please enter the year between 2015 and 2024" sqref="D64 D67" xr:uid="{00000000-0002-0000-0400-000006000000}">
      <formula1>"2015,2016,2017,2018,2019,2020,2021,2022,2023,2024"</formula1>
    </dataValidation>
  </dataValidations>
  <hyperlinks>
    <hyperlink ref="G5"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E87B7"/>
    <outlinePr summaryBelow="0" summaryRight="0"/>
  </sheetPr>
  <dimension ref="A1:X22"/>
  <sheetViews>
    <sheetView zoomScaleNormal="100" workbookViewId="0">
      <pane ySplit="4" topLeftCell="A5" activePane="bottomLeft" state="frozen"/>
      <selection pane="bottomLeft" activeCell="B6" sqref="B6"/>
    </sheetView>
  </sheetViews>
  <sheetFormatPr defaultColWidth="14.453125" defaultRowHeight="15" customHeight="1"/>
  <cols>
    <col min="1" max="1" width="21.81640625" customWidth="1"/>
    <col min="2" max="2" width="28.08984375" customWidth="1"/>
    <col min="3" max="4" width="33.54296875" customWidth="1"/>
    <col min="5" max="5" width="25" customWidth="1"/>
    <col min="6" max="6" width="15.08984375" customWidth="1"/>
    <col min="7" max="7" width="17" customWidth="1"/>
    <col min="8" max="8" width="19.54296875" customWidth="1"/>
    <col min="9" max="9" width="14.81640625" customWidth="1"/>
    <col min="10" max="10" width="29.08984375" customWidth="1"/>
    <col min="11" max="11" width="39.54296875" customWidth="1"/>
    <col min="12" max="12" width="26.7265625" customWidth="1"/>
    <col min="13" max="13" width="20" customWidth="1"/>
    <col min="14" max="14" width="23.7265625" customWidth="1"/>
    <col min="15" max="15" width="38.81640625" customWidth="1"/>
    <col min="17" max="17" width="27" customWidth="1"/>
    <col min="18" max="18" width="25.26953125" customWidth="1"/>
    <col min="19" max="19" width="26.7265625" customWidth="1"/>
    <col min="21" max="21" width="33" customWidth="1"/>
  </cols>
  <sheetData>
    <row r="1" spans="1:24" ht="28.5" customHeight="1">
      <c r="A1" s="957" t="s">
        <v>460</v>
      </c>
      <c r="B1" s="958"/>
      <c r="C1" s="958"/>
      <c r="D1" s="958"/>
      <c r="E1" s="958"/>
      <c r="F1" s="958"/>
      <c r="G1" s="958"/>
      <c r="H1" s="958"/>
      <c r="I1" s="958"/>
      <c r="J1" s="958"/>
      <c r="K1" s="376"/>
      <c r="L1" s="377"/>
      <c r="M1" s="378"/>
      <c r="N1" s="378"/>
      <c r="O1" s="378"/>
      <c r="P1" s="378"/>
      <c r="Q1" s="378"/>
      <c r="R1" s="378"/>
      <c r="S1" s="378"/>
      <c r="T1" s="378"/>
      <c r="U1" s="378"/>
      <c r="V1" s="379"/>
      <c r="W1" s="369"/>
      <c r="X1" s="369"/>
    </row>
    <row r="2" spans="1:24" ht="42" customHeight="1">
      <c r="A2" s="959" t="s">
        <v>461</v>
      </c>
      <c r="B2" s="786"/>
      <c r="C2" s="786"/>
      <c r="D2" s="786"/>
      <c r="E2" s="786"/>
      <c r="F2" s="786"/>
      <c r="G2" s="786"/>
      <c r="H2" s="786"/>
      <c r="I2" s="786"/>
      <c r="J2" s="786"/>
      <c r="K2" s="380"/>
      <c r="L2" s="381"/>
      <c r="M2" s="381"/>
      <c r="N2" s="381"/>
      <c r="O2" s="381"/>
      <c r="P2" s="381"/>
      <c r="Q2" s="381"/>
      <c r="R2" s="381"/>
      <c r="S2" s="381"/>
      <c r="T2" s="381"/>
      <c r="U2" s="381"/>
      <c r="V2" s="382"/>
      <c r="W2" s="369"/>
      <c r="X2" s="369"/>
    </row>
    <row r="3" spans="1:24" ht="24" customHeight="1">
      <c r="A3" s="960" t="s">
        <v>462</v>
      </c>
      <c r="B3" s="786"/>
      <c r="C3" s="786"/>
      <c r="D3" s="786"/>
      <c r="E3" s="786"/>
      <c r="F3" s="786"/>
      <c r="G3" s="786"/>
      <c r="H3" s="786"/>
      <c r="I3" s="786"/>
      <c r="J3" s="786"/>
      <c r="K3" s="383"/>
      <c r="L3" s="383"/>
      <c r="M3" s="384"/>
      <c r="N3" s="384"/>
      <c r="O3" s="384"/>
      <c r="P3" s="384"/>
      <c r="Q3" s="384"/>
      <c r="R3" s="384"/>
      <c r="S3" s="384"/>
      <c r="T3" s="384"/>
      <c r="U3" s="384"/>
      <c r="V3" s="385"/>
      <c r="W3" s="369"/>
      <c r="X3" s="369"/>
    </row>
    <row r="4" spans="1:24" ht="70">
      <c r="A4" s="386" t="s">
        <v>463</v>
      </c>
      <c r="B4" s="387" t="s">
        <v>978</v>
      </c>
      <c r="C4" s="387" t="s">
        <v>979</v>
      </c>
      <c r="D4" s="386" t="s">
        <v>464</v>
      </c>
      <c r="E4" s="386" t="s">
        <v>465</v>
      </c>
      <c r="F4" s="388" t="s">
        <v>466</v>
      </c>
      <c r="G4" s="388" t="s">
        <v>467</v>
      </c>
      <c r="H4" s="388" t="s">
        <v>468</v>
      </c>
      <c r="I4" s="388" t="s">
        <v>469</v>
      </c>
      <c r="J4" s="388" t="s">
        <v>470</v>
      </c>
      <c r="K4" s="961" t="s">
        <v>471</v>
      </c>
      <c r="L4" s="774"/>
      <c r="M4" s="774"/>
      <c r="N4" s="774"/>
      <c r="O4" s="962"/>
      <c r="P4" s="962"/>
      <c r="Q4" s="962"/>
      <c r="R4" s="962"/>
      <c r="S4" s="962"/>
      <c r="T4" s="962"/>
      <c r="U4" s="962"/>
      <c r="V4" s="962"/>
      <c r="W4" s="369"/>
      <c r="X4" s="369"/>
    </row>
    <row r="5" spans="1:24" ht="89.25" customHeight="1">
      <c r="A5" s="389" t="s">
        <v>472</v>
      </c>
      <c r="B5" s="390">
        <v>4548</v>
      </c>
      <c r="C5" s="391">
        <v>4521</v>
      </c>
      <c r="D5" s="391" t="s">
        <v>473</v>
      </c>
      <c r="E5" s="391" t="s">
        <v>474</v>
      </c>
      <c r="F5" s="391"/>
      <c r="G5" s="391" t="s">
        <v>475</v>
      </c>
      <c r="H5" s="391" t="s">
        <v>476</v>
      </c>
      <c r="I5" s="391" t="s">
        <v>477</v>
      </c>
      <c r="J5" s="391"/>
      <c r="K5" s="391" t="s">
        <v>478</v>
      </c>
      <c r="L5" s="391" t="s">
        <v>474</v>
      </c>
      <c r="M5" s="391" t="s">
        <v>479</v>
      </c>
      <c r="N5" s="416" t="s">
        <v>474</v>
      </c>
      <c r="O5" s="392"/>
      <c r="P5" s="392"/>
      <c r="Q5" s="392"/>
      <c r="R5" s="392"/>
      <c r="S5" s="392"/>
      <c r="T5" s="392"/>
      <c r="U5" s="392"/>
      <c r="V5" s="392"/>
      <c r="W5" s="369"/>
      <c r="X5" s="369"/>
    </row>
    <row r="6" spans="1:24" ht="89.25" customHeight="1">
      <c r="A6" s="393" t="s">
        <v>407</v>
      </c>
      <c r="B6" s="371"/>
      <c r="C6" s="372"/>
      <c r="D6" s="372"/>
      <c r="E6" s="372"/>
      <c r="F6" s="372"/>
      <c r="G6" s="372"/>
      <c r="H6" s="372"/>
      <c r="I6" s="372"/>
      <c r="J6" s="372"/>
      <c r="K6" s="394" t="s">
        <v>478</v>
      </c>
      <c r="L6" s="372"/>
      <c r="M6" s="414" t="s">
        <v>479</v>
      </c>
      <c r="N6" s="372"/>
      <c r="O6" s="392"/>
      <c r="P6" s="392"/>
      <c r="Q6" s="392"/>
      <c r="R6" s="392"/>
      <c r="S6" s="392"/>
      <c r="T6" s="392"/>
      <c r="U6" s="392"/>
      <c r="V6" s="392"/>
      <c r="W6" s="369"/>
      <c r="X6" s="369"/>
    </row>
    <row r="7" spans="1:24" ht="89.25" customHeight="1">
      <c r="A7" s="393" t="s">
        <v>408</v>
      </c>
      <c r="B7" s="371"/>
      <c r="C7" s="372"/>
      <c r="D7" s="372"/>
      <c r="E7" s="372"/>
      <c r="F7" s="372"/>
      <c r="G7" s="372"/>
      <c r="H7" s="372"/>
      <c r="I7" s="372"/>
      <c r="J7" s="372"/>
      <c r="K7" s="394" t="s">
        <v>480</v>
      </c>
      <c r="L7" s="372"/>
      <c r="M7" s="394" t="s">
        <v>479</v>
      </c>
      <c r="N7" s="372"/>
      <c r="O7" s="395"/>
      <c r="P7" s="395"/>
      <c r="Q7" s="395"/>
      <c r="R7" s="395"/>
      <c r="S7" s="395"/>
      <c r="T7" s="395"/>
      <c r="U7" s="395"/>
      <c r="V7" s="396"/>
      <c r="W7" s="369"/>
      <c r="X7" s="369"/>
    </row>
    <row r="8" spans="1:24" ht="89.25" customHeight="1">
      <c r="A8" s="393" t="s">
        <v>409</v>
      </c>
      <c r="B8" s="371"/>
      <c r="C8" s="372"/>
      <c r="D8" s="372"/>
      <c r="E8" s="372"/>
      <c r="F8" s="372"/>
      <c r="G8" s="372"/>
      <c r="H8" s="372"/>
      <c r="I8" s="372"/>
      <c r="J8" s="372"/>
      <c r="K8" s="397"/>
      <c r="L8" s="398"/>
      <c r="M8" s="378"/>
      <c r="N8" s="378"/>
      <c r="O8" s="378"/>
      <c r="P8" s="378"/>
      <c r="Q8" s="378"/>
      <c r="R8" s="378"/>
      <c r="S8" s="378"/>
      <c r="T8" s="378"/>
      <c r="U8" s="378"/>
      <c r="V8" s="379"/>
      <c r="W8" s="369"/>
      <c r="X8" s="369"/>
    </row>
    <row r="9" spans="1:24" ht="89.25" customHeight="1">
      <c r="A9" s="393" t="s">
        <v>410</v>
      </c>
      <c r="B9" s="371"/>
      <c r="C9" s="372"/>
      <c r="D9" s="372"/>
      <c r="E9" s="372"/>
      <c r="F9" s="372"/>
      <c r="G9" s="372"/>
      <c r="H9" s="372"/>
      <c r="I9" s="372"/>
      <c r="J9" s="372"/>
      <c r="K9" s="394" t="s">
        <v>481</v>
      </c>
      <c r="L9" s="372"/>
      <c r="M9" s="399"/>
      <c r="N9" s="378"/>
      <c r="O9" s="378"/>
      <c r="P9" s="378"/>
      <c r="Q9" s="378"/>
      <c r="R9" s="378"/>
      <c r="S9" s="378"/>
      <c r="T9" s="378"/>
      <c r="U9" s="378"/>
      <c r="V9" s="379"/>
      <c r="W9" s="369"/>
      <c r="X9" s="369"/>
    </row>
    <row r="10" spans="1:24" ht="89.25" customHeight="1">
      <c r="A10" s="393" t="s">
        <v>411</v>
      </c>
      <c r="B10" s="371"/>
      <c r="C10" s="372"/>
      <c r="D10" s="372"/>
      <c r="E10" s="372"/>
      <c r="F10" s="372"/>
      <c r="G10" s="372"/>
      <c r="H10" s="372"/>
      <c r="I10" s="372"/>
      <c r="J10" s="372"/>
      <c r="K10" s="394" t="s">
        <v>482</v>
      </c>
      <c r="L10" s="372"/>
      <c r="M10" s="399"/>
      <c r="N10" s="378"/>
      <c r="O10" s="378"/>
      <c r="P10" s="378"/>
      <c r="Q10" s="378"/>
      <c r="R10" s="378"/>
      <c r="S10" s="378"/>
      <c r="T10" s="378"/>
      <c r="U10" s="378"/>
      <c r="V10" s="379"/>
      <c r="W10" s="369"/>
      <c r="X10" s="369"/>
    </row>
    <row r="11" spans="1:24" ht="89.25" customHeight="1">
      <c r="A11" s="393" t="s">
        <v>412</v>
      </c>
      <c r="B11" s="371"/>
      <c r="C11" s="372"/>
      <c r="D11" s="372"/>
      <c r="E11" s="372"/>
      <c r="F11" s="372"/>
      <c r="G11" s="372"/>
      <c r="H11" s="372"/>
      <c r="I11" s="372"/>
      <c r="J11" s="372"/>
      <c r="K11" s="394" t="s">
        <v>483</v>
      </c>
      <c r="L11" s="372"/>
      <c r="M11" s="399"/>
      <c r="N11" s="378"/>
      <c r="O11" s="378"/>
      <c r="P11" s="378"/>
      <c r="Q11" s="378"/>
      <c r="R11" s="378"/>
      <c r="S11" s="378"/>
      <c r="T11" s="378"/>
      <c r="U11" s="378"/>
      <c r="V11" s="379"/>
      <c r="W11" s="369"/>
      <c r="X11" s="369"/>
    </row>
    <row r="12" spans="1:24" ht="89.25" customHeight="1">
      <c r="A12" s="393" t="s">
        <v>413</v>
      </c>
      <c r="B12" s="371"/>
      <c r="C12" s="372"/>
      <c r="D12" s="372"/>
      <c r="E12" s="372"/>
      <c r="F12" s="372"/>
      <c r="G12" s="372"/>
      <c r="H12" s="372"/>
      <c r="I12" s="372"/>
      <c r="J12" s="372"/>
      <c r="K12" s="394" t="s">
        <v>484</v>
      </c>
      <c r="L12" s="372"/>
      <c r="M12" s="400"/>
      <c r="N12" s="401"/>
      <c r="O12" s="401"/>
      <c r="P12" s="401"/>
      <c r="Q12" s="401"/>
      <c r="R12" s="401"/>
      <c r="S12" s="401"/>
      <c r="T12" s="401"/>
      <c r="U12" s="401"/>
      <c r="V12" s="402"/>
      <c r="W12" s="369"/>
      <c r="X12" s="369"/>
    </row>
    <row r="13" spans="1:24" ht="98" customHeight="1">
      <c r="A13" s="393" t="s">
        <v>414</v>
      </c>
      <c r="B13" s="371"/>
      <c r="C13" s="372"/>
      <c r="D13" s="372"/>
      <c r="E13" s="372"/>
      <c r="F13" s="372"/>
      <c r="G13" s="372"/>
      <c r="H13" s="372"/>
      <c r="I13" s="372"/>
      <c r="J13" s="372"/>
      <c r="K13" s="394" t="s">
        <v>485</v>
      </c>
      <c r="L13" s="374"/>
      <c r="M13" s="394" t="s">
        <v>486</v>
      </c>
      <c r="N13" s="372"/>
      <c r="O13" s="394" t="s">
        <v>487</v>
      </c>
      <c r="P13" s="372"/>
      <c r="Q13" s="394" t="s">
        <v>488</v>
      </c>
      <c r="R13" s="372"/>
      <c r="S13" s="394" t="s">
        <v>489</v>
      </c>
      <c r="T13" s="372"/>
      <c r="U13" s="394" t="s">
        <v>490</v>
      </c>
      <c r="V13" s="372"/>
      <c r="W13" s="369"/>
      <c r="X13" s="369"/>
    </row>
    <row r="14" spans="1:24" ht="101" customHeight="1">
      <c r="A14" s="393" t="s">
        <v>415</v>
      </c>
      <c r="B14" s="371"/>
      <c r="C14" s="372"/>
      <c r="D14" s="372"/>
      <c r="E14" s="372"/>
      <c r="F14" s="372"/>
      <c r="G14" s="372"/>
      <c r="H14" s="372"/>
      <c r="I14" s="372"/>
      <c r="J14" s="372"/>
      <c r="K14" s="394" t="s">
        <v>491</v>
      </c>
      <c r="L14" s="372"/>
      <c r="M14" s="403"/>
      <c r="N14" s="395"/>
      <c r="O14" s="395"/>
      <c r="P14" s="395"/>
      <c r="Q14" s="395"/>
      <c r="R14" s="395"/>
      <c r="S14" s="395"/>
      <c r="T14" s="395"/>
      <c r="U14" s="395"/>
      <c r="V14" s="396"/>
      <c r="W14" s="369"/>
      <c r="X14" s="369"/>
    </row>
    <row r="15" spans="1:24" ht="89.25" customHeight="1">
      <c r="A15" s="393" t="s">
        <v>416</v>
      </c>
      <c r="B15" s="371"/>
      <c r="C15" s="372"/>
      <c r="D15" s="372"/>
      <c r="E15" s="372"/>
      <c r="F15" s="372"/>
      <c r="G15" s="372"/>
      <c r="H15" s="372"/>
      <c r="I15" s="372"/>
      <c r="J15" s="372"/>
      <c r="K15" s="403"/>
      <c r="L15" s="395"/>
      <c r="M15" s="378"/>
      <c r="N15" s="378"/>
      <c r="O15" s="378"/>
      <c r="P15" s="378"/>
      <c r="Q15" s="378"/>
      <c r="R15" s="378"/>
      <c r="S15" s="378"/>
      <c r="T15" s="378"/>
      <c r="U15" s="378"/>
      <c r="V15" s="379"/>
      <c r="W15" s="369"/>
      <c r="X15" s="369"/>
    </row>
    <row r="16" spans="1:24" ht="89.25" customHeight="1">
      <c r="A16" s="393" t="s">
        <v>417</v>
      </c>
      <c r="B16" s="371"/>
      <c r="C16" s="372"/>
      <c r="D16" s="372"/>
      <c r="E16" s="372"/>
      <c r="F16" s="372"/>
      <c r="G16" s="372"/>
      <c r="H16" s="372"/>
      <c r="I16" s="372"/>
      <c r="J16" s="372"/>
      <c r="K16" s="400"/>
      <c r="L16" s="401"/>
      <c r="M16" s="378"/>
      <c r="N16" s="378"/>
      <c r="O16" s="378"/>
      <c r="P16" s="378"/>
      <c r="Q16" s="378"/>
      <c r="R16" s="378"/>
      <c r="S16" s="378"/>
      <c r="T16" s="378"/>
      <c r="U16" s="378"/>
      <c r="V16" s="379"/>
      <c r="W16" s="369"/>
      <c r="X16" s="369"/>
    </row>
    <row r="17" spans="1:24" ht="89.25" customHeight="1">
      <c r="A17" s="393" t="s">
        <v>418</v>
      </c>
      <c r="B17" s="371"/>
      <c r="C17" s="372"/>
      <c r="D17" s="372"/>
      <c r="E17" s="372"/>
      <c r="F17" s="372"/>
      <c r="G17" s="372"/>
      <c r="H17" s="372"/>
      <c r="I17" s="372"/>
      <c r="J17" s="372"/>
      <c r="K17" s="394" t="s">
        <v>482</v>
      </c>
      <c r="L17" s="372"/>
      <c r="M17" s="400"/>
      <c r="N17" s="401"/>
      <c r="O17" s="401"/>
      <c r="P17" s="401"/>
      <c r="Q17" s="401"/>
      <c r="R17" s="401"/>
      <c r="S17" s="401"/>
      <c r="T17" s="401"/>
      <c r="U17" s="401"/>
      <c r="V17" s="402"/>
      <c r="W17" s="369"/>
      <c r="X17" s="369"/>
    </row>
    <row r="18" spans="1:24" ht="89.25" customHeight="1">
      <c r="A18" s="393" t="s">
        <v>419</v>
      </c>
      <c r="B18" s="371"/>
      <c r="C18" s="372"/>
      <c r="D18" s="372"/>
      <c r="E18" s="372"/>
      <c r="F18" s="372"/>
      <c r="G18" s="372"/>
      <c r="H18" s="372"/>
      <c r="I18" s="372"/>
      <c r="J18" s="372"/>
      <c r="K18" s="394" t="s">
        <v>492</v>
      </c>
      <c r="L18" s="372"/>
      <c r="M18" s="394" t="s">
        <v>493</v>
      </c>
      <c r="N18" s="372"/>
      <c r="O18" s="394" t="s">
        <v>486</v>
      </c>
      <c r="P18" s="372"/>
      <c r="Q18" s="394" t="s">
        <v>487</v>
      </c>
      <c r="R18" s="375"/>
      <c r="S18" s="394" t="s">
        <v>488</v>
      </c>
      <c r="T18" s="372"/>
      <c r="U18" s="414" t="s">
        <v>489</v>
      </c>
      <c r="V18" s="372"/>
      <c r="W18" s="369"/>
      <c r="X18" s="369"/>
    </row>
    <row r="19" spans="1:24" ht="121.5" customHeight="1">
      <c r="A19" s="393" t="s">
        <v>420</v>
      </c>
      <c r="B19" s="371"/>
      <c r="C19" s="372"/>
      <c r="D19" s="372"/>
      <c r="E19" s="372"/>
      <c r="F19" s="372"/>
      <c r="G19" s="372"/>
      <c r="H19" s="372"/>
      <c r="I19" s="372"/>
      <c r="J19" s="372"/>
      <c r="K19" s="394" t="s">
        <v>494</v>
      </c>
      <c r="L19" s="372"/>
      <c r="M19" s="394" t="s">
        <v>495</v>
      </c>
      <c r="N19" s="372"/>
      <c r="O19" s="394" t="s">
        <v>496</v>
      </c>
      <c r="P19" s="372"/>
      <c r="Q19" s="414" t="s">
        <v>497</v>
      </c>
      <c r="R19" s="372"/>
      <c r="S19" s="963"/>
      <c r="T19" s="964"/>
      <c r="U19" s="964"/>
      <c r="V19" s="964"/>
      <c r="W19" s="369"/>
      <c r="X19" s="369"/>
    </row>
    <row r="20" spans="1:24" ht="114" customHeight="1">
      <c r="A20" s="393" t="s">
        <v>498</v>
      </c>
      <c r="B20" s="371"/>
      <c r="C20" s="372"/>
      <c r="D20" s="372"/>
      <c r="E20" s="372"/>
      <c r="F20" s="372"/>
      <c r="G20" s="372"/>
      <c r="H20" s="372"/>
      <c r="I20" s="372"/>
      <c r="J20" s="372"/>
      <c r="K20" s="397"/>
      <c r="L20" s="398"/>
      <c r="M20" s="398"/>
      <c r="N20" s="398"/>
      <c r="O20" s="398"/>
      <c r="P20" s="398"/>
      <c r="Q20" s="405"/>
      <c r="R20" s="415"/>
      <c r="S20" s="406"/>
      <c r="T20" s="406"/>
      <c r="U20" s="406"/>
      <c r="V20" s="407"/>
      <c r="W20" s="369"/>
      <c r="X20" s="369"/>
    </row>
    <row r="21" spans="1:24" ht="14.5">
      <c r="A21" s="408" t="s">
        <v>499</v>
      </c>
      <c r="B21" s="409">
        <f t="shared" ref="B21:C21" si="0">SUM(B6:B20)</f>
        <v>0</v>
      </c>
      <c r="C21" s="409">
        <f t="shared" si="0"/>
        <v>0</v>
      </c>
      <c r="D21" s="410"/>
      <c r="E21" s="410"/>
      <c r="F21" s="410"/>
      <c r="G21" s="410"/>
      <c r="H21" s="410"/>
      <c r="I21" s="410"/>
      <c r="J21" s="410"/>
      <c r="K21" s="411"/>
      <c r="L21" s="411"/>
      <c r="M21" s="411"/>
      <c r="N21" s="411"/>
      <c r="O21" s="411"/>
      <c r="P21" s="411"/>
      <c r="Q21" s="412"/>
      <c r="R21" s="406"/>
      <c r="S21" s="406"/>
      <c r="T21" s="406"/>
      <c r="U21" s="406"/>
      <c r="V21" s="406"/>
      <c r="W21" s="369"/>
      <c r="X21" s="369"/>
    </row>
    <row r="22" spans="1:24" ht="14.5">
      <c r="A22" s="7"/>
      <c r="B22" s="7"/>
      <c r="C22" s="7"/>
      <c r="D22" s="413"/>
      <c r="E22" s="413"/>
      <c r="F22" s="413"/>
      <c r="G22" s="413"/>
      <c r="H22" s="413"/>
      <c r="I22" s="413"/>
      <c r="J22" s="413"/>
      <c r="K22" s="413"/>
      <c r="L22" s="413"/>
      <c r="M22" s="413"/>
      <c r="N22" s="413"/>
      <c r="O22" s="413"/>
      <c r="P22" s="413"/>
      <c r="Q22" s="413"/>
      <c r="R22" s="411"/>
      <c r="S22" s="411"/>
      <c r="T22" s="411"/>
      <c r="U22" s="411"/>
      <c r="V22" s="412"/>
      <c r="W22" s="404"/>
      <c r="X22" s="404"/>
    </row>
  </sheetData>
  <sheetProtection algorithmName="SHA-512" hashValue="7NPsp2B8CsSdcS79/vvGVZjxGQ8YWEagaxyAApkvTALk3Wv/gBLjr0nw6ij4oC7S7FbHJgYLZA7caSIMuKOSmg==" saltValue="PcriKOo+ICh6za22a/EY3A==" spinCount="100000" sheet="1" objects="1" scenarios="1" formatCells="0" formatColumns="0" formatRows="0" insertHyperlinks="0"/>
  <mergeCells count="5">
    <mergeCell ref="A1:J1"/>
    <mergeCell ref="A2:J2"/>
    <mergeCell ref="A3:J3"/>
    <mergeCell ref="K4:V4"/>
    <mergeCell ref="S19:V19"/>
  </mergeCells>
  <dataValidations count="3">
    <dataValidation type="list" allowBlank="1" showErrorMessage="1" sqref="H5:H20" xr:uid="{00000000-0002-0000-0500-000000000000}">
      <formula1>"Global,Country/regional,Local/supplier-specific"</formula1>
    </dataValidation>
    <dataValidation type="list" allowBlank="1" showErrorMessage="1" sqref="G5:G20" xr:uid="{00000000-0002-0000-0500-000001000000}">
      <formula1>"NA,Less than 10%,10% to 25%,More than 25%"</formula1>
    </dataValidation>
    <dataValidation type="list" allowBlank="1" showErrorMessage="1" sqref="L5:L7 N5:N7 L9:L12 N13 P13 R13 T13 V13 L14 R18 T18 V18 E5:E19 L17:L19 P18:P19" xr:uid="{00000000-0002-0000-0500-000002000000}">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E87B7"/>
    <outlinePr summaryBelow="0" summaryRight="0"/>
  </sheetPr>
  <dimension ref="A1:V100"/>
  <sheetViews>
    <sheetView workbookViewId="0"/>
  </sheetViews>
  <sheetFormatPr defaultColWidth="14.453125" defaultRowHeight="15" customHeight="1"/>
  <cols>
    <col min="1" max="1" width="17.453125" style="423" customWidth="1"/>
    <col min="2" max="2" width="22.54296875" style="423" customWidth="1"/>
    <col min="3" max="3" width="23.7265625" style="423" customWidth="1"/>
    <col min="4" max="6" width="17.453125" style="423" customWidth="1"/>
    <col min="7" max="7" width="13" style="423" customWidth="1"/>
    <col min="8" max="8" width="32.08984375" style="423" customWidth="1"/>
    <col min="9" max="10" width="17.453125" style="423" customWidth="1"/>
    <col min="11" max="11" width="17.453125" style="423" hidden="1" customWidth="1"/>
    <col min="12" max="12" width="17.453125" style="423" customWidth="1"/>
    <col min="13" max="13" width="10.453125" style="423" customWidth="1"/>
    <col min="14" max="16" width="17.453125" style="423" customWidth="1"/>
    <col min="17" max="18" width="17.453125" style="423" hidden="1" customWidth="1"/>
    <col min="19" max="19" width="24.81640625" style="423" customWidth="1"/>
    <col min="20" max="20" width="17.453125" style="423" customWidth="1"/>
    <col min="21" max="16384" width="14.453125" style="423"/>
  </cols>
  <sheetData>
    <row r="1" spans="1:22" ht="56">
      <c r="A1" s="8" t="s">
        <v>500</v>
      </c>
      <c r="B1" s="8" t="s">
        <v>501</v>
      </c>
      <c r="C1" s="8" t="s">
        <v>502</v>
      </c>
      <c r="D1" s="8" t="s">
        <v>503</v>
      </c>
      <c r="E1" s="8" t="s">
        <v>504</v>
      </c>
      <c r="F1" s="965" t="s">
        <v>505</v>
      </c>
      <c r="G1" s="966"/>
      <c r="H1" s="8" t="s">
        <v>506</v>
      </c>
      <c r="I1" s="8" t="s">
        <v>507</v>
      </c>
      <c r="J1" s="8" t="s">
        <v>508</v>
      </c>
      <c r="K1" s="8" t="s">
        <v>509</v>
      </c>
      <c r="L1" s="8" t="s">
        <v>510</v>
      </c>
      <c r="M1" s="8" t="s">
        <v>509</v>
      </c>
      <c r="N1" s="8" t="s">
        <v>511</v>
      </c>
      <c r="O1" s="8" t="s">
        <v>512</v>
      </c>
      <c r="P1" s="8" t="s">
        <v>513</v>
      </c>
      <c r="Q1" s="8" t="s">
        <v>514</v>
      </c>
      <c r="R1" s="8" t="s">
        <v>515</v>
      </c>
      <c r="S1" s="8" t="s">
        <v>516</v>
      </c>
      <c r="T1" s="8" t="s">
        <v>517</v>
      </c>
      <c r="U1" s="967"/>
      <c r="V1" s="968"/>
    </row>
    <row r="2" spans="1:22" ht="126">
      <c r="A2" s="969" t="s">
        <v>518</v>
      </c>
      <c r="B2" s="966"/>
      <c r="C2" s="9" t="s">
        <v>519</v>
      </c>
      <c r="D2" s="537" t="s">
        <v>520</v>
      </c>
      <c r="E2" s="9" t="s">
        <v>521</v>
      </c>
      <c r="F2" s="969" t="s">
        <v>522</v>
      </c>
      <c r="G2" s="966"/>
      <c r="H2" s="9" t="s">
        <v>523</v>
      </c>
      <c r="I2" s="9" t="s">
        <v>524</v>
      </c>
      <c r="J2" s="9" t="s">
        <v>525</v>
      </c>
      <c r="K2" s="9" t="s">
        <v>526</v>
      </c>
      <c r="L2" s="9" t="s">
        <v>527</v>
      </c>
      <c r="M2" s="9" t="s">
        <v>528</v>
      </c>
      <c r="N2" s="9" t="s">
        <v>529</v>
      </c>
      <c r="O2" s="9" t="s">
        <v>530</v>
      </c>
      <c r="P2" s="9" t="s">
        <v>531</v>
      </c>
      <c r="Q2" s="9" t="s">
        <v>532</v>
      </c>
      <c r="R2" s="9" t="s">
        <v>533</v>
      </c>
      <c r="S2" s="9" t="s">
        <v>534</v>
      </c>
      <c r="T2" s="9" t="s">
        <v>535</v>
      </c>
      <c r="U2" s="968"/>
      <c r="V2" s="968"/>
    </row>
    <row r="3" spans="1:22" ht="14.5">
      <c r="A3" s="538"/>
      <c r="B3" s="238"/>
      <c r="C3" s="238"/>
      <c r="D3" s="238"/>
      <c r="E3" s="238"/>
      <c r="F3" s="238"/>
      <c r="G3" s="238"/>
      <c r="H3" s="238"/>
      <c r="I3" s="238"/>
      <c r="J3" s="238"/>
      <c r="K3" s="238"/>
      <c r="L3" s="238"/>
      <c r="M3" s="238"/>
      <c r="N3" s="238"/>
      <c r="O3" s="238"/>
      <c r="P3" s="238"/>
      <c r="Q3" s="238"/>
      <c r="R3" s="238"/>
      <c r="S3" s="238"/>
      <c r="T3" s="539"/>
      <c r="U3" s="968"/>
      <c r="V3" s="968"/>
    </row>
    <row r="4" spans="1:22" ht="32.25" customHeight="1">
      <c r="A4" s="970" t="s">
        <v>536</v>
      </c>
      <c r="B4" s="971"/>
      <c r="C4" s="971"/>
      <c r="D4" s="971"/>
      <c r="E4" s="971"/>
      <c r="F4" s="971"/>
      <c r="G4" s="971"/>
      <c r="H4" s="971"/>
      <c r="I4" s="971"/>
      <c r="J4" s="971"/>
      <c r="K4" s="971"/>
      <c r="L4" s="971"/>
      <c r="M4" s="971"/>
      <c r="N4" s="971"/>
      <c r="O4" s="971"/>
      <c r="P4" s="971"/>
      <c r="Q4" s="971"/>
      <c r="R4" s="971"/>
      <c r="S4" s="971"/>
      <c r="T4" s="966"/>
      <c r="U4" s="968"/>
      <c r="V4" s="968"/>
    </row>
    <row r="5" spans="1:22" ht="56">
      <c r="A5" s="8" t="s">
        <v>500</v>
      </c>
      <c r="B5" s="8" t="s">
        <v>501</v>
      </c>
      <c r="C5" s="8" t="s">
        <v>537</v>
      </c>
      <c r="D5" s="425" t="s">
        <v>538</v>
      </c>
      <c r="E5" s="8" t="s">
        <v>504</v>
      </c>
      <c r="F5" s="8" t="s">
        <v>505</v>
      </c>
      <c r="G5" s="8" t="s">
        <v>505</v>
      </c>
      <c r="H5" s="8" t="s">
        <v>539</v>
      </c>
      <c r="I5" s="8" t="s">
        <v>507</v>
      </c>
      <c r="J5" s="8" t="s">
        <v>508</v>
      </c>
      <c r="K5" s="8"/>
      <c r="L5" s="8" t="s">
        <v>510</v>
      </c>
      <c r="M5" s="8" t="s">
        <v>509</v>
      </c>
      <c r="N5" s="8" t="s">
        <v>540</v>
      </c>
      <c r="O5" s="8" t="s">
        <v>512</v>
      </c>
      <c r="P5" s="8" t="s">
        <v>513</v>
      </c>
      <c r="Q5" s="8" t="s">
        <v>514</v>
      </c>
      <c r="R5" s="8" t="s">
        <v>541</v>
      </c>
      <c r="S5" s="8" t="s">
        <v>516</v>
      </c>
      <c r="T5" s="8" t="s">
        <v>542</v>
      </c>
      <c r="U5" s="968"/>
      <c r="V5" s="968"/>
    </row>
    <row r="6" spans="1:22" ht="14.5">
      <c r="A6" s="972" t="s">
        <v>543</v>
      </c>
      <c r="B6" s="973"/>
      <c r="C6" s="540" t="s">
        <v>544</v>
      </c>
      <c r="D6" s="427">
        <v>2442</v>
      </c>
      <c r="E6" s="428">
        <f t="shared" ref="E6:E16" si="0">D6/$D$70</f>
        <v>8.8555265448215834E-2</v>
      </c>
      <c r="F6" s="429">
        <v>0.5</v>
      </c>
      <c r="G6" s="430"/>
      <c r="H6" s="430"/>
      <c r="I6" s="428" t="str">
        <f t="shared" ref="I6:I37" si="1">IF(H6="","",H6/$H$70)</f>
        <v/>
      </c>
      <c r="J6" s="429"/>
      <c r="K6" s="431"/>
      <c r="L6" s="431" t="s">
        <v>545</v>
      </c>
      <c r="M6" s="432" t="s">
        <v>474</v>
      </c>
      <c r="N6" s="432" t="s">
        <v>546</v>
      </c>
      <c r="O6" s="432" t="s">
        <v>547</v>
      </c>
      <c r="P6" s="433">
        <v>0.49</v>
      </c>
      <c r="Q6" s="433">
        <v>0.48499999999999999</v>
      </c>
      <c r="R6" s="432"/>
      <c r="S6" s="432" t="s">
        <v>548</v>
      </c>
      <c r="T6" s="434"/>
      <c r="U6" s="968"/>
      <c r="V6" s="968"/>
    </row>
    <row r="7" spans="1:22" ht="14.5">
      <c r="A7" s="974"/>
      <c r="B7" s="975"/>
      <c r="C7" s="541" t="s">
        <v>549</v>
      </c>
      <c r="D7" s="427"/>
      <c r="E7" s="428">
        <f t="shared" si="0"/>
        <v>0</v>
      </c>
      <c r="F7" s="429"/>
      <c r="G7" s="430"/>
      <c r="H7" s="430"/>
      <c r="I7" s="428" t="str">
        <f t="shared" si="1"/>
        <v/>
      </c>
      <c r="J7" s="429"/>
      <c r="K7" s="436"/>
      <c r="L7" s="436" t="s">
        <v>550</v>
      </c>
      <c r="M7" s="437"/>
      <c r="N7" s="373"/>
      <c r="O7" s="437"/>
      <c r="P7" s="437"/>
      <c r="Q7" s="437"/>
      <c r="R7" s="437"/>
      <c r="S7" s="437"/>
      <c r="T7" s="438"/>
      <c r="U7" s="968"/>
      <c r="V7" s="968"/>
    </row>
    <row r="8" spans="1:22" ht="14.5">
      <c r="A8" s="976"/>
      <c r="B8" s="977"/>
      <c r="C8" s="541" t="s">
        <v>551</v>
      </c>
      <c r="D8" s="427">
        <v>235</v>
      </c>
      <c r="E8" s="428">
        <f t="shared" si="0"/>
        <v>8.5219031041485344E-3</v>
      </c>
      <c r="F8" s="429">
        <v>0</v>
      </c>
      <c r="G8" s="430"/>
      <c r="H8" s="430"/>
      <c r="I8" s="428" t="str">
        <f t="shared" si="1"/>
        <v/>
      </c>
      <c r="J8" s="429"/>
      <c r="K8" s="436"/>
      <c r="L8" s="436" t="s">
        <v>550</v>
      </c>
      <c r="M8" s="437"/>
      <c r="N8" s="373"/>
      <c r="O8" s="437"/>
      <c r="P8" s="437"/>
      <c r="Q8" s="437"/>
      <c r="R8" s="437"/>
      <c r="S8" s="437"/>
      <c r="T8" s="438"/>
      <c r="U8" s="968"/>
      <c r="V8" s="968"/>
    </row>
    <row r="9" spans="1:22" ht="46.5" customHeight="1">
      <c r="A9" s="972" t="s">
        <v>552</v>
      </c>
      <c r="B9" s="973"/>
      <c r="C9" s="542" t="s">
        <v>553</v>
      </c>
      <c r="D9" s="427">
        <v>567</v>
      </c>
      <c r="E9" s="428">
        <f t="shared" si="0"/>
        <v>2.0561357702349868E-2</v>
      </c>
      <c r="F9" s="429">
        <v>1</v>
      </c>
      <c r="G9" s="430"/>
      <c r="H9" s="430"/>
      <c r="I9" s="428" t="str">
        <f t="shared" si="1"/>
        <v/>
      </c>
      <c r="J9" s="429"/>
      <c r="K9" s="440"/>
      <c r="L9" s="440" t="s">
        <v>554</v>
      </c>
      <c r="M9" s="432" t="s">
        <v>474</v>
      </c>
      <c r="N9" s="432" t="s">
        <v>546</v>
      </c>
      <c r="O9" s="432" t="s">
        <v>555</v>
      </c>
      <c r="P9" s="433">
        <v>0.76</v>
      </c>
      <c r="Q9" s="433">
        <v>0.76500000000000001</v>
      </c>
      <c r="R9" s="432"/>
      <c r="S9" s="432" t="s">
        <v>548</v>
      </c>
      <c r="T9" s="434"/>
      <c r="U9" s="968"/>
      <c r="V9" s="968"/>
    </row>
    <row r="10" spans="1:22" ht="33" customHeight="1">
      <c r="A10" s="974"/>
      <c r="B10" s="975"/>
      <c r="C10" s="542" t="s">
        <v>556</v>
      </c>
      <c r="D10" s="427">
        <v>0</v>
      </c>
      <c r="E10" s="428">
        <f t="shared" si="0"/>
        <v>0</v>
      </c>
      <c r="F10" s="429">
        <v>0</v>
      </c>
      <c r="G10" s="430"/>
      <c r="H10" s="430"/>
      <c r="I10" s="428" t="str">
        <f t="shared" si="1"/>
        <v/>
      </c>
      <c r="J10" s="429"/>
      <c r="K10" s="440"/>
      <c r="L10" s="440" t="s">
        <v>554</v>
      </c>
      <c r="M10" s="432" t="s">
        <v>557</v>
      </c>
      <c r="N10" s="432" t="s">
        <v>558</v>
      </c>
      <c r="O10" s="432"/>
      <c r="P10" s="432"/>
      <c r="Q10" s="432"/>
      <c r="R10" s="432"/>
      <c r="S10" s="432"/>
      <c r="T10" s="434"/>
      <c r="U10" s="968"/>
      <c r="V10" s="968"/>
    </row>
    <row r="11" spans="1:22" ht="28">
      <c r="A11" s="974"/>
      <c r="B11" s="975"/>
      <c r="C11" s="540" t="s">
        <v>559</v>
      </c>
      <c r="D11" s="427">
        <v>0</v>
      </c>
      <c r="E11" s="428">
        <f t="shared" si="0"/>
        <v>0</v>
      </c>
      <c r="F11" s="429">
        <v>0</v>
      </c>
      <c r="G11" s="430"/>
      <c r="H11" s="430"/>
      <c r="I11" s="428" t="str">
        <f t="shared" si="1"/>
        <v/>
      </c>
      <c r="J11" s="429"/>
      <c r="K11" s="431"/>
      <c r="L11" s="431" t="s">
        <v>545</v>
      </c>
      <c r="M11" s="432" t="s">
        <v>557</v>
      </c>
      <c r="N11" s="432" t="s">
        <v>546</v>
      </c>
      <c r="O11" s="432"/>
      <c r="P11" s="432"/>
      <c r="Q11" s="432"/>
      <c r="R11" s="432"/>
      <c r="S11" s="432"/>
      <c r="T11" s="434"/>
      <c r="U11" s="968"/>
      <c r="V11" s="968"/>
    </row>
    <row r="12" spans="1:22" ht="42">
      <c r="A12" s="976"/>
      <c r="B12" s="977"/>
      <c r="C12" s="543" t="s">
        <v>981</v>
      </c>
      <c r="D12" s="427">
        <v>148</v>
      </c>
      <c r="E12" s="428">
        <f t="shared" si="0"/>
        <v>5.3669857847403538E-3</v>
      </c>
      <c r="F12" s="429">
        <v>0</v>
      </c>
      <c r="G12" s="430"/>
      <c r="H12" s="430"/>
      <c r="I12" s="428" t="str">
        <f t="shared" si="1"/>
        <v/>
      </c>
      <c r="J12" s="429"/>
      <c r="K12" s="436"/>
      <c r="L12" s="436" t="s">
        <v>550</v>
      </c>
      <c r="M12" s="437"/>
      <c r="N12" s="373"/>
      <c r="O12" s="437"/>
      <c r="P12" s="437"/>
      <c r="Q12" s="437"/>
      <c r="R12" s="437"/>
      <c r="S12" s="437"/>
      <c r="T12" s="438"/>
      <c r="U12" s="968"/>
      <c r="V12" s="968"/>
    </row>
    <row r="13" spans="1:22" ht="46.5" customHeight="1">
      <c r="A13" s="992" t="s">
        <v>561</v>
      </c>
      <c r="B13" s="992" t="s">
        <v>562</v>
      </c>
      <c r="C13" s="548" t="s">
        <v>986</v>
      </c>
      <c r="D13" s="427">
        <v>340</v>
      </c>
      <c r="E13" s="428">
        <f t="shared" si="0"/>
        <v>1.232956193791703E-2</v>
      </c>
      <c r="F13" s="429">
        <v>1</v>
      </c>
      <c r="G13" s="430"/>
      <c r="H13" s="430"/>
      <c r="I13" s="428" t="str">
        <f t="shared" si="1"/>
        <v/>
      </c>
      <c r="J13" s="429"/>
      <c r="K13" s="440"/>
      <c r="L13" s="440" t="s">
        <v>554</v>
      </c>
      <c r="M13" s="432" t="s">
        <v>474</v>
      </c>
      <c r="N13" s="432" t="s">
        <v>546</v>
      </c>
      <c r="O13" s="432" t="s">
        <v>555</v>
      </c>
      <c r="P13" s="433">
        <v>0.76</v>
      </c>
      <c r="Q13" s="433">
        <v>0.76500000000000001</v>
      </c>
      <c r="R13" s="432"/>
      <c r="S13" s="432" t="s">
        <v>548</v>
      </c>
      <c r="T13" s="434"/>
      <c r="U13" s="968"/>
      <c r="V13" s="968"/>
    </row>
    <row r="14" spans="1:22" ht="35.5" customHeight="1">
      <c r="A14" s="993"/>
      <c r="B14" s="993"/>
      <c r="C14" s="548" t="s">
        <v>1007</v>
      </c>
      <c r="D14" s="427">
        <v>55</v>
      </c>
      <c r="E14" s="428">
        <f t="shared" si="0"/>
        <v>1.994487960545402E-3</v>
      </c>
      <c r="F14" s="429">
        <v>1</v>
      </c>
      <c r="G14" s="430"/>
      <c r="H14" s="430"/>
      <c r="I14" s="428" t="str">
        <f t="shared" si="1"/>
        <v/>
      </c>
      <c r="J14" s="429"/>
      <c r="K14" s="440"/>
      <c r="L14" s="440" t="s">
        <v>554</v>
      </c>
      <c r="M14" s="432" t="s">
        <v>474</v>
      </c>
      <c r="N14" s="432" t="s">
        <v>563</v>
      </c>
      <c r="O14" s="432"/>
      <c r="P14" s="432"/>
      <c r="Q14" s="432"/>
      <c r="R14" s="432"/>
      <c r="S14" s="432"/>
      <c r="T14" s="434"/>
      <c r="U14" s="968"/>
      <c r="V14" s="968"/>
    </row>
    <row r="15" spans="1:22" ht="15.75" customHeight="1">
      <c r="A15" s="993"/>
      <c r="B15" s="993"/>
      <c r="C15" s="542" t="s">
        <v>564</v>
      </c>
      <c r="D15" s="427">
        <v>2340</v>
      </c>
      <c r="E15" s="428">
        <f t="shared" si="0"/>
        <v>8.4856396866840725E-2</v>
      </c>
      <c r="F15" s="429">
        <v>0.7</v>
      </c>
      <c r="G15" s="1001" t="s">
        <v>565</v>
      </c>
      <c r="H15" s="430"/>
      <c r="I15" s="428" t="str">
        <f t="shared" si="1"/>
        <v/>
      </c>
      <c r="J15" s="429"/>
      <c r="K15" s="440"/>
      <c r="L15" s="440" t="s">
        <v>554</v>
      </c>
      <c r="M15" s="432" t="s">
        <v>474</v>
      </c>
      <c r="N15" s="432" t="s">
        <v>546</v>
      </c>
      <c r="O15" s="432" t="s">
        <v>566</v>
      </c>
      <c r="P15" s="433">
        <v>0.24</v>
      </c>
      <c r="Q15" s="433">
        <v>0.23899999999999999</v>
      </c>
      <c r="R15" s="432"/>
      <c r="S15" s="432" t="s">
        <v>567</v>
      </c>
      <c r="T15" s="1002"/>
      <c r="U15" s="968"/>
      <c r="V15" s="968"/>
    </row>
    <row r="16" spans="1:22" ht="15.75" customHeight="1">
      <c r="A16" s="993"/>
      <c r="B16" s="993"/>
      <c r="C16" s="10" t="s">
        <v>568</v>
      </c>
      <c r="D16" s="427">
        <v>459</v>
      </c>
      <c r="E16" s="428">
        <f t="shared" si="0"/>
        <v>1.6644908616187989E-2</v>
      </c>
      <c r="F16" s="429">
        <v>0.4</v>
      </c>
      <c r="G16" s="982"/>
      <c r="H16" s="430"/>
      <c r="I16" s="428" t="str">
        <f t="shared" si="1"/>
        <v/>
      </c>
      <c r="J16" s="429"/>
      <c r="K16" s="440"/>
      <c r="L16" s="440" t="s">
        <v>554</v>
      </c>
      <c r="M16" s="432"/>
      <c r="N16" s="432" t="s">
        <v>546</v>
      </c>
      <c r="O16" s="432" t="s">
        <v>569</v>
      </c>
      <c r="P16" s="433">
        <v>0.65</v>
      </c>
      <c r="Q16" s="433">
        <v>0.65</v>
      </c>
      <c r="R16" s="432"/>
      <c r="S16" s="432" t="s">
        <v>548</v>
      </c>
      <c r="T16" s="982"/>
      <c r="U16" s="968"/>
      <c r="V16" s="968"/>
    </row>
    <row r="17" spans="1:22" ht="14.5">
      <c r="A17" s="993"/>
      <c r="B17" s="993"/>
      <c r="C17" s="542" t="s">
        <v>570</v>
      </c>
      <c r="D17" s="427">
        <v>23</v>
      </c>
      <c r="E17" s="428"/>
      <c r="F17" s="429">
        <v>0.5</v>
      </c>
      <c r="G17" s="982"/>
      <c r="H17" s="430"/>
      <c r="I17" s="428" t="str">
        <f t="shared" si="1"/>
        <v/>
      </c>
      <c r="J17" s="429"/>
      <c r="K17" s="440"/>
      <c r="L17" s="440"/>
      <c r="M17" s="432"/>
      <c r="N17" s="432"/>
      <c r="O17" s="432"/>
      <c r="P17" s="433"/>
      <c r="Q17" s="433"/>
      <c r="R17" s="432"/>
      <c r="S17" s="432"/>
      <c r="T17" s="982"/>
      <c r="U17" s="968"/>
      <c r="V17" s="968"/>
    </row>
    <row r="18" spans="1:22" ht="42">
      <c r="A18" s="993"/>
      <c r="B18" s="993"/>
      <c r="C18" s="542" t="s">
        <v>571</v>
      </c>
      <c r="D18" s="427">
        <v>2452</v>
      </c>
      <c r="E18" s="428">
        <f t="shared" ref="E18:E49" si="2">D18/$D$70</f>
        <v>8.8917899622860452E-2</v>
      </c>
      <c r="F18" s="429">
        <v>1</v>
      </c>
      <c r="G18" s="982"/>
      <c r="H18" s="430"/>
      <c r="I18" s="428" t="str">
        <f t="shared" si="1"/>
        <v/>
      </c>
      <c r="J18" s="429"/>
      <c r="K18" s="440"/>
      <c r="L18" s="440" t="s">
        <v>554</v>
      </c>
      <c r="M18" s="432" t="s">
        <v>474</v>
      </c>
      <c r="N18" s="432" t="s">
        <v>572</v>
      </c>
      <c r="O18" s="432" t="s">
        <v>573</v>
      </c>
      <c r="P18" s="433">
        <v>0.4</v>
      </c>
      <c r="Q18" s="433"/>
      <c r="R18" s="432"/>
      <c r="S18" s="432" t="s">
        <v>574</v>
      </c>
      <c r="T18" s="982"/>
      <c r="U18" s="968"/>
      <c r="V18" s="968"/>
    </row>
    <row r="19" spans="1:22" ht="48" customHeight="1">
      <c r="A19" s="993"/>
      <c r="B19" s="994"/>
      <c r="C19" s="544" t="s">
        <v>575</v>
      </c>
      <c r="D19" s="427"/>
      <c r="E19" s="428">
        <f t="shared" si="2"/>
        <v>0</v>
      </c>
      <c r="F19" s="429"/>
      <c r="G19" s="983"/>
      <c r="H19" s="430"/>
      <c r="I19" s="428" t="str">
        <f t="shared" si="1"/>
        <v/>
      </c>
      <c r="J19" s="429"/>
      <c r="K19" s="431"/>
      <c r="L19" s="431" t="s">
        <v>545</v>
      </c>
      <c r="M19" s="432"/>
      <c r="N19" s="372"/>
      <c r="O19" s="432"/>
      <c r="P19" s="433"/>
      <c r="Q19" s="433"/>
      <c r="R19" s="432"/>
      <c r="S19" s="432"/>
      <c r="T19" s="983"/>
      <c r="U19" s="968"/>
      <c r="V19" s="968"/>
    </row>
    <row r="20" spans="1:22" ht="40.5" customHeight="1">
      <c r="A20" s="993"/>
      <c r="B20" s="992" t="s">
        <v>576</v>
      </c>
      <c r="C20" s="545" t="s">
        <v>577</v>
      </c>
      <c r="D20" s="427"/>
      <c r="E20" s="428">
        <f t="shared" si="2"/>
        <v>0</v>
      </c>
      <c r="F20" s="429"/>
      <c r="G20" s="430"/>
      <c r="H20" s="430"/>
      <c r="I20" s="428" t="str">
        <f t="shared" si="1"/>
        <v/>
      </c>
      <c r="J20" s="429"/>
      <c r="K20" s="440"/>
      <c r="L20" s="440" t="s">
        <v>554</v>
      </c>
      <c r="M20" s="432"/>
      <c r="N20" s="372"/>
      <c r="O20" s="432"/>
      <c r="P20" s="433"/>
      <c r="Q20" s="433"/>
      <c r="R20" s="432"/>
      <c r="S20" s="432"/>
      <c r="T20" s="434"/>
      <c r="U20" s="968"/>
      <c r="V20" s="968"/>
    </row>
    <row r="21" spans="1:22" ht="33" customHeight="1">
      <c r="A21" s="993"/>
      <c r="B21" s="994"/>
      <c r="C21" s="544" t="s">
        <v>578</v>
      </c>
      <c r="D21" s="427">
        <v>302</v>
      </c>
      <c r="E21" s="428">
        <f t="shared" si="2"/>
        <v>1.0951552074267479E-2</v>
      </c>
      <c r="F21" s="429"/>
      <c r="G21" s="430"/>
      <c r="H21" s="430"/>
      <c r="I21" s="428" t="str">
        <f t="shared" si="1"/>
        <v/>
      </c>
      <c r="J21" s="429"/>
      <c r="K21" s="431"/>
      <c r="L21" s="431" t="s">
        <v>545</v>
      </c>
      <c r="M21" s="432" t="s">
        <v>557</v>
      </c>
      <c r="N21" s="372"/>
      <c r="O21" s="432"/>
      <c r="P21" s="432"/>
      <c r="Q21" s="432"/>
      <c r="R21" s="432"/>
      <c r="S21" s="432"/>
      <c r="T21" s="434"/>
      <c r="U21" s="968"/>
      <c r="V21" s="968"/>
    </row>
    <row r="22" spans="1:22" ht="28">
      <c r="A22" s="993"/>
      <c r="B22" s="1027" t="s">
        <v>579</v>
      </c>
      <c r="C22" s="545" t="s">
        <v>580</v>
      </c>
      <c r="D22" s="427"/>
      <c r="E22" s="428">
        <f t="shared" si="2"/>
        <v>0</v>
      </c>
      <c r="F22" s="429"/>
      <c r="G22" s="430"/>
      <c r="H22" s="430"/>
      <c r="I22" s="428" t="str">
        <f t="shared" si="1"/>
        <v/>
      </c>
      <c r="J22" s="429"/>
      <c r="K22" s="440"/>
      <c r="L22" s="440" t="s">
        <v>554</v>
      </c>
      <c r="M22" s="432"/>
      <c r="N22" s="372"/>
      <c r="O22" s="432"/>
      <c r="P22" s="432"/>
      <c r="Q22" s="432"/>
      <c r="R22" s="432"/>
      <c r="S22" s="432"/>
      <c r="T22" s="434"/>
      <c r="U22" s="968"/>
      <c r="V22" s="968"/>
    </row>
    <row r="23" spans="1:22" ht="35" customHeight="1">
      <c r="A23" s="993"/>
      <c r="B23" s="994"/>
      <c r="C23" s="540" t="s">
        <v>581</v>
      </c>
      <c r="D23" s="427">
        <v>249</v>
      </c>
      <c r="E23" s="428">
        <f t="shared" si="2"/>
        <v>9.0295909486510003E-3</v>
      </c>
      <c r="F23" s="429"/>
      <c r="G23" s="430"/>
      <c r="H23" s="430"/>
      <c r="I23" s="428" t="str">
        <f t="shared" si="1"/>
        <v/>
      </c>
      <c r="J23" s="429"/>
      <c r="K23" s="431"/>
      <c r="L23" s="431" t="s">
        <v>545</v>
      </c>
      <c r="M23" s="432" t="s">
        <v>557</v>
      </c>
      <c r="N23" s="372"/>
      <c r="O23" s="432"/>
      <c r="P23" s="432"/>
      <c r="Q23" s="432"/>
      <c r="R23" s="432"/>
      <c r="S23" s="432"/>
      <c r="T23" s="434"/>
      <c r="U23" s="968"/>
      <c r="V23" s="968"/>
    </row>
    <row r="24" spans="1:22" ht="48" customHeight="1">
      <c r="A24" s="994"/>
      <c r="B24" s="1028" t="s">
        <v>982</v>
      </c>
      <c r="C24" s="966"/>
      <c r="D24" s="427">
        <v>0</v>
      </c>
      <c r="E24" s="428">
        <f t="shared" si="2"/>
        <v>0</v>
      </c>
      <c r="F24" s="429"/>
      <c r="G24" s="430"/>
      <c r="H24" s="430"/>
      <c r="I24" s="428" t="str">
        <f t="shared" si="1"/>
        <v/>
      </c>
      <c r="J24" s="429"/>
      <c r="K24" s="436"/>
      <c r="L24" s="436" t="s">
        <v>550</v>
      </c>
      <c r="M24" s="437"/>
      <c r="N24" s="373"/>
      <c r="O24" s="437"/>
      <c r="P24" s="437"/>
      <c r="Q24" s="437"/>
      <c r="R24" s="437"/>
      <c r="S24" s="437"/>
      <c r="T24" s="438"/>
      <c r="U24" s="968"/>
      <c r="V24" s="968"/>
    </row>
    <row r="25" spans="1:22" ht="47.5" customHeight="1">
      <c r="A25" s="992" t="s">
        <v>582</v>
      </c>
      <c r="B25" s="1023" t="s">
        <v>583</v>
      </c>
      <c r="C25" s="542" t="s">
        <v>584</v>
      </c>
      <c r="D25" s="427"/>
      <c r="E25" s="428">
        <f t="shared" si="2"/>
        <v>0</v>
      </c>
      <c r="F25" s="429">
        <v>1</v>
      </c>
      <c r="G25" s="430"/>
      <c r="H25" s="430"/>
      <c r="I25" s="428" t="str">
        <f t="shared" si="1"/>
        <v/>
      </c>
      <c r="J25" s="429"/>
      <c r="K25" s="440"/>
      <c r="L25" s="440" t="s">
        <v>554</v>
      </c>
      <c r="M25" s="432" t="s">
        <v>474</v>
      </c>
      <c r="N25" s="432" t="s">
        <v>572</v>
      </c>
      <c r="O25" s="432" t="s">
        <v>585</v>
      </c>
      <c r="P25" s="444">
        <v>0.5</v>
      </c>
      <c r="Q25" s="429">
        <v>0.38600000000000001</v>
      </c>
      <c r="R25" s="432" t="s">
        <v>474</v>
      </c>
      <c r="S25" s="432" t="s">
        <v>574</v>
      </c>
      <c r="T25" s="434"/>
      <c r="U25" s="968"/>
      <c r="V25" s="968"/>
    </row>
    <row r="26" spans="1:22" ht="42">
      <c r="A26" s="993"/>
      <c r="B26" s="993"/>
      <c r="C26" s="542" t="s">
        <v>580</v>
      </c>
      <c r="D26" s="427">
        <v>24</v>
      </c>
      <c r="E26" s="428">
        <f t="shared" si="2"/>
        <v>8.703220191470844E-4</v>
      </c>
      <c r="F26" s="429">
        <v>1</v>
      </c>
      <c r="G26" s="430"/>
      <c r="H26" s="430"/>
      <c r="I26" s="428" t="str">
        <f t="shared" si="1"/>
        <v/>
      </c>
      <c r="J26" s="429"/>
      <c r="K26" s="440"/>
      <c r="L26" s="440" t="s">
        <v>554</v>
      </c>
      <c r="M26" s="432" t="s">
        <v>474</v>
      </c>
      <c r="N26" s="432" t="s">
        <v>572</v>
      </c>
      <c r="O26" s="432" t="s">
        <v>585</v>
      </c>
      <c r="P26" s="444">
        <v>0.5</v>
      </c>
      <c r="Q26" s="429">
        <v>0.38600000000000001</v>
      </c>
      <c r="R26" s="432" t="s">
        <v>474</v>
      </c>
      <c r="S26" s="432" t="s">
        <v>574</v>
      </c>
      <c r="T26" s="434"/>
      <c r="U26" s="968"/>
      <c r="V26" s="968"/>
    </row>
    <row r="27" spans="1:22" ht="42">
      <c r="A27" s="993"/>
      <c r="B27" s="993"/>
      <c r="C27" s="542" t="s">
        <v>586</v>
      </c>
      <c r="D27" s="427">
        <f>3508-D26</f>
        <v>3484</v>
      </c>
      <c r="E27" s="428">
        <f t="shared" si="2"/>
        <v>0.12634174644618509</v>
      </c>
      <c r="F27" s="429">
        <v>1</v>
      </c>
      <c r="G27" s="430"/>
      <c r="H27" s="430"/>
      <c r="I27" s="428" t="str">
        <f t="shared" si="1"/>
        <v/>
      </c>
      <c r="J27" s="429"/>
      <c r="K27" s="440"/>
      <c r="L27" s="440" t="s">
        <v>554</v>
      </c>
      <c r="M27" s="432" t="s">
        <v>474</v>
      </c>
      <c r="N27" s="432" t="s">
        <v>572</v>
      </c>
      <c r="O27" s="432" t="s">
        <v>585</v>
      </c>
      <c r="P27" s="444">
        <v>0.5</v>
      </c>
      <c r="Q27" s="429">
        <v>0.38600000000000001</v>
      </c>
      <c r="R27" s="432" t="s">
        <v>474</v>
      </c>
      <c r="S27" s="432" t="s">
        <v>574</v>
      </c>
      <c r="T27" s="434"/>
      <c r="U27" s="968"/>
      <c r="V27" s="968"/>
    </row>
    <row r="28" spans="1:22" ht="42">
      <c r="A28" s="993"/>
      <c r="B28" s="1024" t="s">
        <v>588</v>
      </c>
      <c r="C28" s="542" t="s">
        <v>584</v>
      </c>
      <c r="D28" s="427"/>
      <c r="E28" s="428">
        <f t="shared" si="2"/>
        <v>0</v>
      </c>
      <c r="F28" s="429"/>
      <c r="G28" s="430"/>
      <c r="H28" s="430"/>
      <c r="I28" s="428" t="str">
        <f t="shared" si="1"/>
        <v/>
      </c>
      <c r="J28" s="429"/>
      <c r="K28" s="440"/>
      <c r="L28" s="440" t="s">
        <v>554</v>
      </c>
      <c r="M28" s="432"/>
      <c r="N28" s="372"/>
      <c r="O28" s="432"/>
      <c r="P28" s="432"/>
      <c r="Q28" s="432"/>
      <c r="R28" s="432"/>
      <c r="S28" s="432"/>
      <c r="T28" s="434"/>
      <c r="U28" s="968"/>
      <c r="V28" s="968"/>
    </row>
    <row r="29" spans="1:22" ht="28">
      <c r="A29" s="993"/>
      <c r="B29" s="1025"/>
      <c r="C29" s="545" t="s">
        <v>589</v>
      </c>
      <c r="D29" s="427"/>
      <c r="E29" s="428">
        <f t="shared" si="2"/>
        <v>0</v>
      </c>
      <c r="F29" s="429"/>
      <c r="G29" s="430"/>
      <c r="H29" s="430"/>
      <c r="I29" s="428" t="str">
        <f t="shared" si="1"/>
        <v/>
      </c>
      <c r="J29" s="429"/>
      <c r="K29" s="440"/>
      <c r="L29" s="440" t="s">
        <v>554</v>
      </c>
      <c r="M29" s="432"/>
      <c r="N29" s="372"/>
      <c r="O29" s="432"/>
      <c r="P29" s="432"/>
      <c r="Q29" s="432"/>
      <c r="R29" s="432"/>
      <c r="S29" s="432"/>
      <c r="T29" s="434"/>
      <c r="U29" s="968"/>
      <c r="V29" s="968"/>
    </row>
    <row r="30" spans="1:22" ht="28">
      <c r="A30" s="993"/>
      <c r="B30" s="1025"/>
      <c r="C30" s="542" t="s">
        <v>586</v>
      </c>
      <c r="D30" s="427"/>
      <c r="E30" s="428">
        <f t="shared" si="2"/>
        <v>0</v>
      </c>
      <c r="F30" s="556"/>
      <c r="G30" s="430"/>
      <c r="H30" s="430"/>
      <c r="I30" s="428" t="str">
        <f t="shared" si="1"/>
        <v/>
      </c>
      <c r="J30" s="429"/>
      <c r="K30" s="440"/>
      <c r="L30" s="440" t="s">
        <v>554</v>
      </c>
      <c r="M30" s="432"/>
      <c r="N30" s="372"/>
      <c r="O30" s="432"/>
      <c r="P30" s="444"/>
      <c r="Q30" s="429"/>
      <c r="R30" s="432"/>
      <c r="S30" s="432"/>
      <c r="T30" s="434"/>
      <c r="U30" s="968"/>
      <c r="V30" s="968"/>
    </row>
    <row r="31" spans="1:22" ht="42">
      <c r="A31" s="993"/>
      <c r="B31" s="1025"/>
      <c r="C31" s="540" t="s">
        <v>587</v>
      </c>
      <c r="D31" s="427"/>
      <c r="E31" s="428">
        <f t="shared" si="2"/>
        <v>0</v>
      </c>
      <c r="F31" s="429"/>
      <c r="G31" s="430"/>
      <c r="H31" s="430"/>
      <c r="I31" s="428" t="str">
        <f t="shared" si="1"/>
        <v/>
      </c>
      <c r="J31" s="429"/>
      <c r="K31" s="431"/>
      <c r="L31" s="431" t="s">
        <v>545</v>
      </c>
      <c r="M31" s="432"/>
      <c r="N31" s="372"/>
      <c r="O31" s="432"/>
      <c r="P31" s="432"/>
      <c r="Q31" s="432"/>
      <c r="R31" s="432"/>
      <c r="S31" s="432"/>
      <c r="T31" s="434"/>
      <c r="U31" s="968"/>
      <c r="V31" s="968"/>
    </row>
    <row r="32" spans="1:22" ht="42">
      <c r="A32" s="993"/>
      <c r="B32" s="1026"/>
      <c r="C32" s="546" t="s">
        <v>590</v>
      </c>
      <c r="D32" s="427"/>
      <c r="E32" s="428">
        <f t="shared" si="2"/>
        <v>0</v>
      </c>
      <c r="F32" s="429"/>
      <c r="G32" s="430"/>
      <c r="H32" s="430"/>
      <c r="I32" s="428" t="str">
        <f t="shared" si="1"/>
        <v/>
      </c>
      <c r="J32" s="429"/>
      <c r="K32" s="436"/>
      <c r="L32" s="436" t="s">
        <v>550</v>
      </c>
      <c r="M32" s="437"/>
      <c r="N32" s="373"/>
      <c r="O32" s="437"/>
      <c r="P32" s="437"/>
      <c r="Q32" s="437"/>
      <c r="R32" s="437"/>
      <c r="S32" s="437"/>
      <c r="T32" s="438"/>
      <c r="U32" s="968"/>
      <c r="V32" s="968"/>
    </row>
    <row r="33" spans="1:22" ht="14.5">
      <c r="A33" s="994"/>
      <c r="B33" s="1019" t="s">
        <v>591</v>
      </c>
      <c r="C33" s="966"/>
      <c r="D33" s="427"/>
      <c r="E33" s="428">
        <f t="shared" si="2"/>
        <v>0</v>
      </c>
      <c r="F33" s="429"/>
      <c r="G33" s="430"/>
      <c r="H33" s="430"/>
      <c r="I33" s="428" t="str">
        <f t="shared" si="1"/>
        <v/>
      </c>
      <c r="J33" s="429"/>
      <c r="K33" s="431"/>
      <c r="L33" s="431" t="s">
        <v>545</v>
      </c>
      <c r="M33" s="432"/>
      <c r="N33" s="372"/>
      <c r="O33" s="432"/>
      <c r="P33" s="432"/>
      <c r="Q33" s="432"/>
      <c r="R33" s="432"/>
      <c r="S33" s="432"/>
      <c r="T33" s="434"/>
      <c r="U33" s="968"/>
      <c r="V33" s="968"/>
    </row>
    <row r="34" spans="1:22" ht="56">
      <c r="A34" s="972" t="s">
        <v>592</v>
      </c>
      <c r="B34" s="973"/>
      <c r="C34" s="542" t="s">
        <v>593</v>
      </c>
      <c r="D34" s="427">
        <v>580</v>
      </c>
      <c r="E34" s="428">
        <f t="shared" si="2"/>
        <v>2.1032782129387872E-2</v>
      </c>
      <c r="F34" s="429">
        <v>1</v>
      </c>
      <c r="G34" s="430"/>
      <c r="H34" s="430"/>
      <c r="I34" s="428" t="str">
        <f t="shared" si="1"/>
        <v/>
      </c>
      <c r="J34" s="429"/>
      <c r="K34" s="431"/>
      <c r="L34" s="440" t="s">
        <v>554</v>
      </c>
      <c r="M34" s="432" t="s">
        <v>474</v>
      </c>
      <c r="N34" s="432" t="s">
        <v>572</v>
      </c>
      <c r="O34" s="432" t="s">
        <v>585</v>
      </c>
      <c r="P34" s="444">
        <v>0.5</v>
      </c>
      <c r="Q34" s="429">
        <v>0.38600000000000001</v>
      </c>
      <c r="R34" s="432" t="s">
        <v>474</v>
      </c>
      <c r="S34" s="432" t="s">
        <v>574</v>
      </c>
      <c r="T34" s="434"/>
      <c r="U34" s="968"/>
      <c r="V34" s="968"/>
    </row>
    <row r="35" spans="1:22" ht="42">
      <c r="A35" s="974"/>
      <c r="B35" s="975"/>
      <c r="C35" s="547" t="s">
        <v>594</v>
      </c>
      <c r="D35" s="427">
        <v>202</v>
      </c>
      <c r="E35" s="428">
        <f t="shared" si="2"/>
        <v>7.3252103278212939E-3</v>
      </c>
      <c r="F35" s="429"/>
      <c r="G35" s="430"/>
      <c r="H35" s="430"/>
      <c r="I35" s="428" t="str">
        <f t="shared" si="1"/>
        <v/>
      </c>
      <c r="J35" s="429"/>
      <c r="K35" s="431"/>
      <c r="L35" s="431" t="s">
        <v>545</v>
      </c>
      <c r="M35" s="432"/>
      <c r="N35" s="432"/>
      <c r="O35" s="432"/>
      <c r="P35" s="432"/>
      <c r="Q35" s="432"/>
      <c r="R35" s="432"/>
      <c r="S35" s="432"/>
      <c r="T35" s="434"/>
      <c r="U35" s="968"/>
      <c r="V35" s="968"/>
    </row>
    <row r="36" spans="1:22" ht="42">
      <c r="A36" s="974"/>
      <c r="B36" s="975"/>
      <c r="C36" s="540" t="s">
        <v>595</v>
      </c>
      <c r="D36" s="427">
        <v>230</v>
      </c>
      <c r="E36" s="428">
        <f t="shared" si="2"/>
        <v>8.340586016826225E-3</v>
      </c>
      <c r="F36" s="429">
        <v>1</v>
      </c>
      <c r="G36" s="430"/>
      <c r="H36" s="430"/>
      <c r="I36" s="428" t="str">
        <f t="shared" si="1"/>
        <v/>
      </c>
      <c r="J36" s="429"/>
      <c r="K36" s="431"/>
      <c r="L36" s="431" t="s">
        <v>545</v>
      </c>
      <c r="M36" s="432" t="s">
        <v>474</v>
      </c>
      <c r="N36" s="432" t="s">
        <v>572</v>
      </c>
      <c r="O36" s="432" t="s">
        <v>585</v>
      </c>
      <c r="P36" s="444">
        <v>0.5</v>
      </c>
      <c r="Q36" s="429">
        <v>0.38600000000000001</v>
      </c>
      <c r="R36" s="432" t="s">
        <v>474</v>
      </c>
      <c r="S36" s="432" t="s">
        <v>574</v>
      </c>
      <c r="T36" s="434"/>
      <c r="U36" s="968"/>
      <c r="V36" s="968"/>
    </row>
    <row r="37" spans="1:22" ht="28">
      <c r="A37" s="976"/>
      <c r="B37" s="977"/>
      <c r="C37" s="540" t="s">
        <v>596</v>
      </c>
      <c r="D37" s="427">
        <v>0</v>
      </c>
      <c r="E37" s="428">
        <f t="shared" si="2"/>
        <v>0</v>
      </c>
      <c r="F37" s="429"/>
      <c r="G37" s="430"/>
      <c r="H37" s="430"/>
      <c r="I37" s="428" t="str">
        <f t="shared" si="1"/>
        <v/>
      </c>
      <c r="J37" s="429"/>
      <c r="K37" s="431"/>
      <c r="L37" s="431" t="s">
        <v>545</v>
      </c>
      <c r="M37" s="432"/>
      <c r="N37" s="432"/>
      <c r="O37" s="432"/>
      <c r="P37" s="432"/>
      <c r="Q37" s="432"/>
      <c r="R37" s="432"/>
      <c r="S37" s="432"/>
      <c r="T37" s="434"/>
      <c r="U37" s="968"/>
      <c r="V37" s="968"/>
    </row>
    <row r="38" spans="1:22" ht="46.5" customHeight="1">
      <c r="A38" s="992" t="s">
        <v>597</v>
      </c>
      <c r="B38" s="992" t="s">
        <v>598</v>
      </c>
      <c r="C38" s="542" t="s">
        <v>584</v>
      </c>
      <c r="D38" s="427"/>
      <c r="E38" s="428">
        <f t="shared" si="2"/>
        <v>0</v>
      </c>
      <c r="F38" s="429"/>
      <c r="G38" s="430"/>
      <c r="H38" s="430"/>
      <c r="I38" s="428" t="str">
        <f t="shared" ref="I38:I69" si="3">IF(H38="","",H38/$H$70)</f>
        <v/>
      </c>
      <c r="J38" s="429"/>
      <c r="K38" s="440"/>
      <c r="L38" s="440" t="s">
        <v>554</v>
      </c>
      <c r="M38" s="432"/>
      <c r="N38" s="432"/>
      <c r="O38" s="432"/>
      <c r="P38" s="432"/>
      <c r="Q38" s="432"/>
      <c r="R38" s="432"/>
      <c r="S38" s="432"/>
      <c r="T38" s="434"/>
      <c r="U38" s="968"/>
      <c r="V38" s="968"/>
    </row>
    <row r="39" spans="1:22" ht="28">
      <c r="A39" s="993"/>
      <c r="B39" s="993"/>
      <c r="C39" s="545" t="s">
        <v>589</v>
      </c>
      <c r="D39" s="427"/>
      <c r="E39" s="428">
        <f t="shared" si="2"/>
        <v>0</v>
      </c>
      <c r="F39" s="429"/>
      <c r="G39" s="430"/>
      <c r="H39" s="430"/>
      <c r="I39" s="428" t="str">
        <f t="shared" si="3"/>
        <v/>
      </c>
      <c r="J39" s="429"/>
      <c r="K39" s="440"/>
      <c r="L39" s="440" t="s">
        <v>554</v>
      </c>
      <c r="M39" s="432"/>
      <c r="N39" s="432"/>
      <c r="O39" s="432"/>
      <c r="P39" s="432"/>
      <c r="Q39" s="432"/>
      <c r="R39" s="432"/>
      <c r="S39" s="432"/>
      <c r="T39" s="434"/>
      <c r="U39" s="968"/>
      <c r="V39" s="968"/>
    </row>
    <row r="40" spans="1:22" ht="42">
      <c r="A40" s="993"/>
      <c r="B40" s="993"/>
      <c r="C40" s="10" t="s">
        <v>586</v>
      </c>
      <c r="D40" s="427">
        <v>2984</v>
      </c>
      <c r="E40" s="428">
        <f t="shared" si="2"/>
        <v>0.10821003771395417</v>
      </c>
      <c r="F40" s="429">
        <v>1</v>
      </c>
      <c r="G40" s="430"/>
      <c r="H40" s="430"/>
      <c r="I40" s="428" t="str">
        <f t="shared" si="3"/>
        <v/>
      </c>
      <c r="J40" s="429"/>
      <c r="K40" s="440"/>
      <c r="L40" s="440" t="s">
        <v>554</v>
      </c>
      <c r="M40" s="432" t="s">
        <v>474</v>
      </c>
      <c r="N40" s="432" t="s">
        <v>572</v>
      </c>
      <c r="O40" s="432" t="s">
        <v>585</v>
      </c>
      <c r="P40" s="444">
        <v>0.5</v>
      </c>
      <c r="Q40" s="429">
        <v>0.38600000000000001</v>
      </c>
      <c r="R40" s="432" t="s">
        <v>474</v>
      </c>
      <c r="S40" s="432" t="s">
        <v>574</v>
      </c>
      <c r="T40" s="434"/>
      <c r="U40" s="968"/>
      <c r="V40" s="968"/>
    </row>
    <row r="41" spans="1:22" ht="28">
      <c r="A41" s="993"/>
      <c r="B41" s="994"/>
      <c r="C41" s="547" t="s">
        <v>599</v>
      </c>
      <c r="D41" s="427"/>
      <c r="E41" s="428">
        <f t="shared" si="2"/>
        <v>0</v>
      </c>
      <c r="F41" s="429"/>
      <c r="G41" s="430"/>
      <c r="H41" s="430"/>
      <c r="I41" s="428" t="str">
        <f t="shared" si="3"/>
        <v/>
      </c>
      <c r="J41" s="429"/>
      <c r="K41" s="431"/>
      <c r="L41" s="431" t="s">
        <v>545</v>
      </c>
      <c r="M41" s="432"/>
      <c r="N41" s="372"/>
      <c r="O41" s="432"/>
      <c r="P41" s="432"/>
      <c r="Q41" s="432"/>
      <c r="R41" s="432"/>
      <c r="S41" s="432"/>
      <c r="T41" s="434"/>
      <c r="U41" s="968"/>
      <c r="V41" s="968"/>
    </row>
    <row r="42" spans="1:22" ht="42">
      <c r="A42" s="993"/>
      <c r="B42" s="992" t="s">
        <v>600</v>
      </c>
      <c r="C42" s="542" t="s">
        <v>584</v>
      </c>
      <c r="D42" s="427"/>
      <c r="E42" s="428">
        <f t="shared" si="2"/>
        <v>0</v>
      </c>
      <c r="F42" s="429"/>
      <c r="G42" s="430"/>
      <c r="H42" s="430"/>
      <c r="I42" s="428" t="str">
        <f t="shared" si="3"/>
        <v/>
      </c>
      <c r="J42" s="429"/>
      <c r="K42" s="440"/>
      <c r="L42" s="440" t="s">
        <v>554</v>
      </c>
      <c r="M42" s="432"/>
      <c r="N42" s="372"/>
      <c r="O42" s="432"/>
      <c r="P42" s="432"/>
      <c r="Q42" s="432"/>
      <c r="R42" s="432"/>
      <c r="S42" s="432"/>
      <c r="T42" s="434"/>
      <c r="U42" s="968"/>
      <c r="V42" s="968"/>
    </row>
    <row r="43" spans="1:22" ht="28">
      <c r="A43" s="993"/>
      <c r="B43" s="993"/>
      <c r="C43" s="545" t="s">
        <v>589</v>
      </c>
      <c r="D43" s="427"/>
      <c r="E43" s="428">
        <f t="shared" si="2"/>
        <v>0</v>
      </c>
      <c r="F43" s="429"/>
      <c r="G43" s="430"/>
      <c r="H43" s="430"/>
      <c r="I43" s="428" t="str">
        <f t="shared" si="3"/>
        <v/>
      </c>
      <c r="J43" s="429"/>
      <c r="K43" s="440"/>
      <c r="L43" s="440" t="s">
        <v>554</v>
      </c>
      <c r="M43" s="432"/>
      <c r="N43" s="372"/>
      <c r="O43" s="432"/>
      <c r="P43" s="432"/>
      <c r="Q43" s="432"/>
      <c r="R43" s="432"/>
      <c r="S43" s="432"/>
      <c r="T43" s="434"/>
      <c r="U43" s="968"/>
      <c r="V43" s="968"/>
    </row>
    <row r="44" spans="1:22" ht="28">
      <c r="A44" s="993"/>
      <c r="B44" s="993"/>
      <c r="C44" s="10" t="s">
        <v>586</v>
      </c>
      <c r="D44" s="427"/>
      <c r="E44" s="428">
        <f t="shared" si="2"/>
        <v>0</v>
      </c>
      <c r="F44" s="429"/>
      <c r="G44" s="430"/>
      <c r="H44" s="430"/>
      <c r="I44" s="428" t="str">
        <f t="shared" si="3"/>
        <v/>
      </c>
      <c r="J44" s="429"/>
      <c r="K44" s="440"/>
      <c r="L44" s="440" t="s">
        <v>554</v>
      </c>
      <c r="M44" s="432"/>
      <c r="N44" s="372"/>
      <c r="O44" s="432"/>
      <c r="P44" s="444"/>
      <c r="Q44" s="429">
        <v>0.38600000000000001</v>
      </c>
      <c r="R44" s="432" t="s">
        <v>474</v>
      </c>
      <c r="S44" s="432"/>
      <c r="T44" s="434"/>
      <c r="U44" s="968"/>
      <c r="V44" s="968"/>
    </row>
    <row r="45" spans="1:22" ht="28">
      <c r="A45" s="993"/>
      <c r="B45" s="993"/>
      <c r="C45" s="547" t="s">
        <v>599</v>
      </c>
      <c r="D45" s="427"/>
      <c r="E45" s="428">
        <f t="shared" si="2"/>
        <v>0</v>
      </c>
      <c r="F45" s="429"/>
      <c r="G45" s="430"/>
      <c r="H45" s="430"/>
      <c r="I45" s="428" t="str">
        <f t="shared" si="3"/>
        <v/>
      </c>
      <c r="J45" s="429"/>
      <c r="K45" s="431"/>
      <c r="L45" s="431" t="s">
        <v>545</v>
      </c>
      <c r="M45" s="432"/>
      <c r="N45" s="372"/>
      <c r="O45" s="432"/>
      <c r="P45" s="432"/>
      <c r="Q45" s="432"/>
      <c r="R45" s="432"/>
      <c r="S45" s="432"/>
      <c r="T45" s="434"/>
      <c r="U45" s="968"/>
      <c r="V45" s="968"/>
    </row>
    <row r="46" spans="1:22" ht="42">
      <c r="A46" s="993"/>
      <c r="B46" s="994"/>
      <c r="C46" s="546" t="s">
        <v>590</v>
      </c>
      <c r="D46" s="427"/>
      <c r="E46" s="428">
        <f t="shared" si="2"/>
        <v>0</v>
      </c>
      <c r="F46" s="429"/>
      <c r="G46" s="430"/>
      <c r="H46" s="430"/>
      <c r="I46" s="428" t="str">
        <f t="shared" si="3"/>
        <v/>
      </c>
      <c r="J46" s="429"/>
      <c r="K46" s="436"/>
      <c r="L46" s="436" t="s">
        <v>550</v>
      </c>
      <c r="M46" s="437"/>
      <c r="N46" s="373"/>
      <c r="O46" s="437"/>
      <c r="P46" s="437"/>
      <c r="Q46" s="437"/>
      <c r="R46" s="437"/>
      <c r="S46" s="437"/>
      <c r="T46" s="438"/>
      <c r="U46" s="968"/>
      <c r="V46" s="968"/>
    </row>
    <row r="47" spans="1:22" ht="14.5">
      <c r="A47" s="993"/>
      <c r="B47" s="1021" t="s">
        <v>591</v>
      </c>
      <c r="C47" s="966"/>
      <c r="D47" s="427"/>
      <c r="E47" s="428">
        <f t="shared" si="2"/>
        <v>0</v>
      </c>
      <c r="F47" s="429"/>
      <c r="G47" s="430"/>
      <c r="H47" s="430"/>
      <c r="I47" s="428" t="str">
        <f t="shared" si="3"/>
        <v/>
      </c>
      <c r="J47" s="429"/>
      <c r="K47" s="431"/>
      <c r="L47" s="431" t="s">
        <v>545</v>
      </c>
      <c r="M47" s="432"/>
      <c r="N47" s="372"/>
      <c r="O47" s="432"/>
      <c r="P47" s="433"/>
      <c r="Q47" s="433"/>
      <c r="R47" s="432"/>
      <c r="S47" s="432"/>
      <c r="T47" s="434"/>
      <c r="U47" s="968"/>
      <c r="V47" s="968"/>
    </row>
    <row r="48" spans="1:22" ht="47" customHeight="1">
      <c r="A48" s="993"/>
      <c r="B48" s="1021" t="s">
        <v>601</v>
      </c>
      <c r="C48" s="966"/>
      <c r="D48" s="427">
        <v>345</v>
      </c>
      <c r="E48" s="428">
        <f t="shared" si="2"/>
        <v>1.2510879025239339E-2</v>
      </c>
      <c r="F48" s="429">
        <v>0</v>
      </c>
      <c r="G48" s="430"/>
      <c r="H48" s="430"/>
      <c r="I48" s="428" t="str">
        <f t="shared" si="3"/>
        <v/>
      </c>
      <c r="J48" s="429"/>
      <c r="K48" s="431"/>
      <c r="L48" s="431" t="s">
        <v>545</v>
      </c>
      <c r="M48" s="432" t="s">
        <v>557</v>
      </c>
      <c r="N48" s="372"/>
      <c r="O48" s="432"/>
      <c r="P48" s="433"/>
      <c r="Q48" s="433"/>
      <c r="R48" s="432"/>
      <c r="S48" s="432"/>
      <c r="T48" s="434"/>
      <c r="U48" s="968"/>
      <c r="V48" s="968"/>
    </row>
    <row r="49" spans="1:22" ht="45.5" customHeight="1">
      <c r="A49" s="994"/>
      <c r="B49" s="1022" t="s">
        <v>602</v>
      </c>
      <c r="C49" s="966"/>
      <c r="D49" s="427">
        <v>2359</v>
      </c>
      <c r="E49" s="428">
        <f t="shared" si="2"/>
        <v>8.5545401798665502E-2</v>
      </c>
      <c r="F49" s="429">
        <v>0</v>
      </c>
      <c r="G49" s="430"/>
      <c r="H49" s="430"/>
      <c r="I49" s="428" t="str">
        <f t="shared" si="3"/>
        <v/>
      </c>
      <c r="J49" s="429"/>
      <c r="K49" s="436"/>
      <c r="L49" s="436" t="s">
        <v>550</v>
      </c>
      <c r="M49" s="437"/>
      <c r="N49" s="373"/>
      <c r="O49" s="437"/>
      <c r="P49" s="447"/>
      <c r="Q49" s="447"/>
      <c r="R49" s="437"/>
      <c r="S49" s="437"/>
      <c r="T49" s="438"/>
      <c r="U49" s="968"/>
      <c r="V49" s="968"/>
    </row>
    <row r="50" spans="1:22" ht="48.5" customHeight="1">
      <c r="A50" s="992" t="s">
        <v>603</v>
      </c>
      <c r="B50" s="1018" t="s">
        <v>604</v>
      </c>
      <c r="C50" s="966"/>
      <c r="D50" s="427">
        <v>340</v>
      </c>
      <c r="E50" s="428">
        <f t="shared" ref="E50:E69" si="4">D50/$D$70</f>
        <v>1.232956193791703E-2</v>
      </c>
      <c r="F50" s="448">
        <v>0.67</v>
      </c>
      <c r="G50" s="449"/>
      <c r="H50" s="449"/>
      <c r="I50" s="428" t="str">
        <f t="shared" si="3"/>
        <v/>
      </c>
      <c r="J50" s="449"/>
      <c r="K50" s="440"/>
      <c r="L50" s="440" t="s">
        <v>554</v>
      </c>
      <c r="M50" s="432" t="s">
        <v>474</v>
      </c>
      <c r="N50" s="432" t="s">
        <v>546</v>
      </c>
      <c r="O50" s="432" t="s">
        <v>605</v>
      </c>
      <c r="P50" s="433">
        <v>0.48</v>
      </c>
      <c r="Q50" s="433">
        <v>0.48099999999999998</v>
      </c>
      <c r="R50" s="432" t="s">
        <v>557</v>
      </c>
      <c r="S50" s="432" t="s">
        <v>548</v>
      </c>
      <c r="T50" s="449"/>
      <c r="U50" s="968"/>
      <c r="V50" s="968"/>
    </row>
    <row r="51" spans="1:22" ht="32" customHeight="1">
      <c r="A51" s="993"/>
      <c r="B51" s="1019" t="s">
        <v>606</v>
      </c>
      <c r="C51" s="966"/>
      <c r="D51" s="427"/>
      <c r="E51" s="428">
        <f t="shared" si="4"/>
        <v>0</v>
      </c>
      <c r="F51" s="429"/>
      <c r="G51" s="430"/>
      <c r="H51" s="430"/>
      <c r="I51" s="428" t="str">
        <f t="shared" si="3"/>
        <v/>
      </c>
      <c r="J51" s="429"/>
      <c r="K51" s="431"/>
      <c r="L51" s="431" t="s">
        <v>545</v>
      </c>
      <c r="M51" s="432"/>
      <c r="N51" s="432" t="s">
        <v>546</v>
      </c>
      <c r="O51" s="432"/>
      <c r="P51" s="433"/>
      <c r="Q51" s="433"/>
      <c r="R51" s="432"/>
      <c r="S51" s="432"/>
      <c r="T51" s="434"/>
      <c r="U51" s="968"/>
      <c r="V51" s="968"/>
    </row>
    <row r="52" spans="1:22" ht="60" customHeight="1">
      <c r="A52" s="993"/>
      <c r="B52" s="1020" t="s">
        <v>607</v>
      </c>
      <c r="C52" s="966"/>
      <c r="D52" s="427">
        <v>633</v>
      </c>
      <c r="E52" s="428">
        <f t="shared" si="4"/>
        <v>2.2954743255004351E-2</v>
      </c>
      <c r="F52" s="429">
        <v>0.67</v>
      </c>
      <c r="G52" s="430"/>
      <c r="H52" s="430"/>
      <c r="I52" s="428" t="str">
        <f t="shared" si="3"/>
        <v/>
      </c>
      <c r="J52" s="429"/>
      <c r="K52" s="440"/>
      <c r="L52" s="440" t="s">
        <v>554</v>
      </c>
      <c r="M52" s="432" t="s">
        <v>474</v>
      </c>
      <c r="N52" s="432" t="s">
        <v>546</v>
      </c>
      <c r="O52" s="432" t="s">
        <v>605</v>
      </c>
      <c r="P52" s="433">
        <v>0.48</v>
      </c>
      <c r="Q52" s="433">
        <v>0.48099999999999998</v>
      </c>
      <c r="R52" s="432" t="s">
        <v>557</v>
      </c>
      <c r="S52" s="432" t="s">
        <v>548</v>
      </c>
      <c r="T52" s="434"/>
      <c r="U52" s="968"/>
      <c r="V52" s="968"/>
    </row>
    <row r="53" spans="1:22" ht="28">
      <c r="A53" s="993"/>
      <c r="B53" s="1016" t="s">
        <v>608</v>
      </c>
      <c r="C53" s="548" t="s">
        <v>983</v>
      </c>
      <c r="D53" s="427"/>
      <c r="E53" s="428">
        <f t="shared" si="4"/>
        <v>0</v>
      </c>
      <c r="F53" s="429"/>
      <c r="G53" s="430"/>
      <c r="H53" s="430"/>
      <c r="I53" s="428" t="str">
        <f t="shared" si="3"/>
        <v/>
      </c>
      <c r="J53" s="429"/>
      <c r="K53" s="440"/>
      <c r="L53" s="440" t="s">
        <v>554</v>
      </c>
      <c r="M53" s="432"/>
      <c r="N53" s="432"/>
      <c r="O53" s="432"/>
      <c r="P53" s="432"/>
      <c r="Q53" s="432"/>
      <c r="R53" s="432"/>
      <c r="S53" s="432"/>
      <c r="T53" s="434"/>
      <c r="U53" s="968"/>
      <c r="V53" s="968"/>
    </row>
    <row r="54" spans="1:22" ht="14.5">
      <c r="A54" s="993"/>
      <c r="B54" s="993"/>
      <c r="C54" s="542" t="s">
        <v>609</v>
      </c>
      <c r="D54" s="427"/>
      <c r="E54" s="428">
        <f t="shared" si="4"/>
        <v>0</v>
      </c>
      <c r="F54" s="429"/>
      <c r="G54" s="430"/>
      <c r="H54" s="430"/>
      <c r="I54" s="428" t="str">
        <f t="shared" si="3"/>
        <v/>
      </c>
      <c r="J54" s="429"/>
      <c r="K54" s="440"/>
      <c r="L54" s="440" t="s">
        <v>554</v>
      </c>
      <c r="M54" s="432"/>
      <c r="N54" s="432" t="s">
        <v>546</v>
      </c>
      <c r="O54" s="432"/>
      <c r="P54" s="432"/>
      <c r="Q54" s="432"/>
      <c r="R54" s="432"/>
      <c r="S54" s="432"/>
      <c r="T54" s="434"/>
      <c r="U54" s="968"/>
      <c r="V54" s="968"/>
    </row>
    <row r="55" spans="1:22" ht="28">
      <c r="A55" s="994"/>
      <c r="B55" s="994"/>
      <c r="C55" s="549" t="s">
        <v>984</v>
      </c>
      <c r="D55" s="427"/>
      <c r="E55" s="428">
        <f t="shared" si="4"/>
        <v>0</v>
      </c>
      <c r="F55" s="429"/>
      <c r="G55" s="430"/>
      <c r="H55" s="430"/>
      <c r="I55" s="428" t="str">
        <f t="shared" si="3"/>
        <v/>
      </c>
      <c r="J55" s="429"/>
      <c r="K55" s="431"/>
      <c r="L55" s="431" t="s">
        <v>545</v>
      </c>
      <c r="M55" s="432"/>
      <c r="N55" s="432"/>
      <c r="O55" s="432"/>
      <c r="P55" s="432"/>
      <c r="Q55" s="432"/>
      <c r="R55" s="432"/>
      <c r="S55" s="432"/>
      <c r="T55" s="434"/>
      <c r="U55" s="968"/>
      <c r="V55" s="968"/>
    </row>
    <row r="56" spans="1:22" ht="35" customHeight="1">
      <c r="A56" s="992" t="s">
        <v>610</v>
      </c>
      <c r="B56" s="1016" t="s">
        <v>611</v>
      </c>
      <c r="C56" s="542" t="s">
        <v>612</v>
      </c>
      <c r="D56" s="427">
        <v>4092</v>
      </c>
      <c r="E56" s="428">
        <f t="shared" si="4"/>
        <v>0.1483899042645779</v>
      </c>
      <c r="F56" s="429">
        <v>1</v>
      </c>
      <c r="G56" s="430"/>
      <c r="H56" s="430"/>
      <c r="I56" s="428" t="str">
        <f t="shared" si="3"/>
        <v/>
      </c>
      <c r="J56" s="429"/>
      <c r="K56" s="440"/>
      <c r="L56" s="440" t="s">
        <v>554</v>
      </c>
      <c r="M56" s="432" t="s">
        <v>474</v>
      </c>
      <c r="N56" s="432" t="s">
        <v>613</v>
      </c>
      <c r="O56" s="432" t="s">
        <v>614</v>
      </c>
      <c r="P56" s="432" t="s">
        <v>615</v>
      </c>
      <c r="Q56" s="432" t="s">
        <v>616</v>
      </c>
      <c r="R56" s="432" t="s">
        <v>474</v>
      </c>
      <c r="S56" s="432" t="s">
        <v>548</v>
      </c>
      <c r="T56" s="434"/>
      <c r="U56" s="968"/>
      <c r="V56" s="968"/>
    </row>
    <row r="57" spans="1:22" ht="28">
      <c r="A57" s="993"/>
      <c r="B57" s="993"/>
      <c r="C57" s="549" t="s">
        <v>595</v>
      </c>
      <c r="D57" s="427">
        <v>194</v>
      </c>
      <c r="E57" s="428">
        <f t="shared" si="4"/>
        <v>7.0351029881055988E-3</v>
      </c>
      <c r="F57" s="429">
        <v>1</v>
      </c>
      <c r="G57" s="430"/>
      <c r="H57" s="430"/>
      <c r="I57" s="428" t="str">
        <f t="shared" si="3"/>
        <v/>
      </c>
      <c r="J57" s="429"/>
      <c r="K57" s="431"/>
      <c r="L57" s="431" t="s">
        <v>545</v>
      </c>
      <c r="M57" s="432" t="s">
        <v>474</v>
      </c>
      <c r="N57" s="432" t="s">
        <v>613</v>
      </c>
      <c r="O57" s="432" t="s">
        <v>614</v>
      </c>
      <c r="P57" s="432" t="s">
        <v>615</v>
      </c>
      <c r="Q57" s="432" t="s">
        <v>616</v>
      </c>
      <c r="R57" s="432" t="s">
        <v>474</v>
      </c>
      <c r="S57" s="432" t="s">
        <v>548</v>
      </c>
      <c r="T57" s="434"/>
      <c r="U57" s="968"/>
      <c r="V57" s="968"/>
    </row>
    <row r="58" spans="1:22" ht="15.75" customHeight="1">
      <c r="A58" s="993"/>
      <c r="B58" s="994"/>
      <c r="C58" s="550" t="s">
        <v>617</v>
      </c>
      <c r="D58" s="427">
        <v>28</v>
      </c>
      <c r="E58" s="428">
        <f t="shared" si="4"/>
        <v>1.0153756890049319E-3</v>
      </c>
      <c r="F58" s="429">
        <v>0</v>
      </c>
      <c r="G58" s="430"/>
      <c r="H58" s="430"/>
      <c r="I58" s="428" t="str">
        <f t="shared" si="3"/>
        <v/>
      </c>
      <c r="J58" s="429"/>
      <c r="K58" s="436"/>
      <c r="L58" s="436" t="s">
        <v>550</v>
      </c>
      <c r="M58" s="437"/>
      <c r="N58" s="437"/>
      <c r="O58" s="437"/>
      <c r="P58" s="437"/>
      <c r="Q58" s="437"/>
      <c r="R58" s="437"/>
      <c r="S58" s="437"/>
      <c r="T58" s="438"/>
      <c r="U58" s="968"/>
      <c r="V58" s="968"/>
    </row>
    <row r="59" spans="1:22" ht="33.5" customHeight="1">
      <c r="A59" s="993"/>
      <c r="B59" s="1016" t="s">
        <v>618</v>
      </c>
      <c r="C59" s="551" t="s">
        <v>612</v>
      </c>
      <c r="D59" s="427">
        <v>185</v>
      </c>
      <c r="E59" s="428">
        <f t="shared" si="4"/>
        <v>6.7087322309254422E-3</v>
      </c>
      <c r="F59" s="429">
        <v>0</v>
      </c>
      <c r="G59" s="430"/>
      <c r="H59" s="430"/>
      <c r="I59" s="428" t="str">
        <f t="shared" si="3"/>
        <v/>
      </c>
      <c r="J59" s="429"/>
      <c r="K59" s="431"/>
      <c r="L59" s="431" t="s">
        <v>545</v>
      </c>
      <c r="M59" s="432" t="s">
        <v>557</v>
      </c>
      <c r="N59" s="432"/>
      <c r="O59" s="432"/>
      <c r="P59" s="432"/>
      <c r="Q59" s="432"/>
      <c r="R59" s="432"/>
      <c r="S59" s="432"/>
      <c r="T59" s="434"/>
      <c r="U59" s="968"/>
      <c r="V59" s="968"/>
    </row>
    <row r="60" spans="1:22" ht="34.5" customHeight="1">
      <c r="A60" s="993"/>
      <c r="B60" s="993"/>
      <c r="C60" s="540" t="s">
        <v>595</v>
      </c>
      <c r="D60" s="427">
        <v>295</v>
      </c>
      <c r="E60" s="428">
        <f t="shared" si="4"/>
        <v>1.0697708152016245E-2</v>
      </c>
      <c r="F60" s="429">
        <v>1</v>
      </c>
      <c r="G60" s="430"/>
      <c r="H60" s="430"/>
      <c r="I60" s="428" t="str">
        <f t="shared" si="3"/>
        <v/>
      </c>
      <c r="J60" s="429"/>
      <c r="K60" s="431"/>
      <c r="L60" s="431" t="s">
        <v>545</v>
      </c>
      <c r="M60" s="432" t="s">
        <v>474</v>
      </c>
      <c r="N60" s="432" t="s">
        <v>613</v>
      </c>
      <c r="O60" s="432" t="s">
        <v>614</v>
      </c>
      <c r="P60" s="432" t="s">
        <v>615</v>
      </c>
      <c r="Q60" s="432" t="s">
        <v>616</v>
      </c>
      <c r="R60" s="432" t="s">
        <v>474</v>
      </c>
      <c r="S60" s="432" t="s">
        <v>548</v>
      </c>
      <c r="T60" s="434"/>
      <c r="U60" s="968"/>
      <c r="V60" s="968"/>
    </row>
    <row r="61" spans="1:22" ht="28">
      <c r="A61" s="993"/>
      <c r="B61" s="993"/>
      <c r="C61" s="549" t="s">
        <v>980</v>
      </c>
      <c r="D61" s="427">
        <v>184</v>
      </c>
      <c r="E61" s="428">
        <f t="shared" si="4"/>
        <v>6.6724688134609808E-3</v>
      </c>
      <c r="F61" s="429">
        <v>0</v>
      </c>
      <c r="G61" s="430"/>
      <c r="H61" s="430"/>
      <c r="I61" s="428" t="str">
        <f t="shared" si="3"/>
        <v/>
      </c>
      <c r="J61" s="429"/>
      <c r="K61" s="431"/>
      <c r="L61" s="431" t="s">
        <v>545</v>
      </c>
      <c r="M61" s="432" t="s">
        <v>557</v>
      </c>
      <c r="N61" s="372"/>
      <c r="O61" s="432"/>
      <c r="P61" s="433"/>
      <c r="Q61" s="433"/>
      <c r="R61" s="432"/>
      <c r="S61" s="432"/>
      <c r="T61" s="434"/>
      <c r="U61" s="968"/>
      <c r="V61" s="968"/>
    </row>
    <row r="62" spans="1:22" ht="14.5">
      <c r="A62" s="993"/>
      <c r="B62" s="994"/>
      <c r="C62" s="550" t="s">
        <v>617</v>
      </c>
      <c r="D62" s="427">
        <v>234</v>
      </c>
      <c r="E62" s="428">
        <f t="shared" si="4"/>
        <v>8.4856396866840739E-3</v>
      </c>
      <c r="F62" s="429">
        <v>0</v>
      </c>
      <c r="G62" s="430"/>
      <c r="H62" s="430"/>
      <c r="I62" s="428" t="str">
        <f t="shared" si="3"/>
        <v/>
      </c>
      <c r="J62" s="429"/>
      <c r="K62" s="436"/>
      <c r="L62" s="436" t="s">
        <v>550</v>
      </c>
      <c r="M62" s="453"/>
      <c r="N62" s="454"/>
      <c r="O62" s="453"/>
      <c r="P62" s="453"/>
      <c r="Q62" s="453"/>
      <c r="R62" s="453"/>
      <c r="S62" s="453"/>
      <c r="T62" s="455"/>
      <c r="U62" s="968"/>
      <c r="V62" s="968"/>
    </row>
    <row r="63" spans="1:22" ht="47.5" customHeight="1">
      <c r="A63" s="993"/>
      <c r="B63" s="552" t="s">
        <v>985</v>
      </c>
      <c r="C63" s="553" t="s">
        <v>619</v>
      </c>
      <c r="D63" s="427">
        <v>837</v>
      </c>
      <c r="E63" s="428">
        <f t="shared" si="4"/>
        <v>3.0352480417754568E-2</v>
      </c>
      <c r="F63" s="429">
        <v>0</v>
      </c>
      <c r="G63" s="430"/>
      <c r="H63" s="430"/>
      <c r="I63" s="428" t="str">
        <f t="shared" si="3"/>
        <v/>
      </c>
      <c r="J63" s="429"/>
      <c r="K63" s="436"/>
      <c r="L63" s="436" t="s">
        <v>550</v>
      </c>
      <c r="M63" s="437"/>
      <c r="N63" s="373"/>
      <c r="O63" s="437"/>
      <c r="P63" s="437"/>
      <c r="Q63" s="437"/>
      <c r="R63" s="437"/>
      <c r="S63" s="437"/>
      <c r="T63" s="438"/>
      <c r="U63" s="968"/>
      <c r="V63" s="968"/>
    </row>
    <row r="64" spans="1:22" ht="35.5" customHeight="1">
      <c r="A64" s="994"/>
      <c r="B64" s="554" t="s">
        <v>620</v>
      </c>
      <c r="C64" s="550" t="s">
        <v>619</v>
      </c>
      <c r="D64" s="427">
        <v>428</v>
      </c>
      <c r="E64" s="428">
        <f t="shared" si="4"/>
        <v>1.5520742674789673E-2</v>
      </c>
      <c r="F64" s="429">
        <v>0</v>
      </c>
      <c r="G64" s="430"/>
      <c r="H64" s="430"/>
      <c r="I64" s="428" t="str">
        <f t="shared" si="3"/>
        <v/>
      </c>
      <c r="J64" s="429"/>
      <c r="K64" s="436"/>
      <c r="L64" s="436" t="s">
        <v>550</v>
      </c>
      <c r="M64" s="437"/>
      <c r="N64" s="373"/>
      <c r="O64" s="437"/>
      <c r="P64" s="437"/>
      <c r="Q64" s="437"/>
      <c r="R64" s="437"/>
      <c r="S64" s="437"/>
      <c r="T64" s="459"/>
      <c r="U64" s="968"/>
      <c r="V64" s="968"/>
    </row>
    <row r="65" spans="1:22" ht="15.75" customHeight="1">
      <c r="A65" s="972" t="s">
        <v>621</v>
      </c>
      <c r="B65" s="973"/>
      <c r="C65" s="550" t="s">
        <v>622</v>
      </c>
      <c r="D65" s="427">
        <v>234</v>
      </c>
      <c r="E65" s="428">
        <f t="shared" si="4"/>
        <v>8.4856396866840739E-3</v>
      </c>
      <c r="F65" s="429">
        <v>0</v>
      </c>
      <c r="G65" s="430"/>
      <c r="H65" s="430"/>
      <c r="I65" s="428" t="str">
        <f t="shared" si="3"/>
        <v/>
      </c>
      <c r="J65" s="429"/>
      <c r="K65" s="436"/>
      <c r="L65" s="436" t="s">
        <v>550</v>
      </c>
      <c r="M65" s="437"/>
      <c r="N65" s="373"/>
      <c r="O65" s="437"/>
      <c r="P65" s="437"/>
      <c r="Q65" s="437"/>
      <c r="R65" s="437"/>
      <c r="S65" s="437"/>
      <c r="T65" s="438"/>
      <c r="U65" s="968"/>
      <c r="V65" s="968"/>
    </row>
    <row r="66" spans="1:22" ht="15.75" customHeight="1">
      <c r="A66" s="974"/>
      <c r="B66" s="975"/>
      <c r="C66" s="541" t="s">
        <v>623</v>
      </c>
      <c r="D66" s="427">
        <v>59</v>
      </c>
      <c r="E66" s="428">
        <f t="shared" si="4"/>
        <v>2.1395416304032491E-3</v>
      </c>
      <c r="F66" s="429">
        <v>0</v>
      </c>
      <c r="G66" s="430"/>
      <c r="H66" s="430"/>
      <c r="I66" s="428" t="str">
        <f t="shared" si="3"/>
        <v/>
      </c>
      <c r="J66" s="429"/>
      <c r="K66" s="436"/>
      <c r="L66" s="436" t="s">
        <v>550</v>
      </c>
      <c r="M66" s="437"/>
      <c r="N66" s="373"/>
      <c r="O66" s="437"/>
      <c r="P66" s="437"/>
      <c r="Q66" s="437"/>
      <c r="R66" s="437"/>
      <c r="S66" s="437"/>
      <c r="T66" s="438"/>
      <c r="U66" s="968"/>
      <c r="V66" s="968"/>
    </row>
    <row r="67" spans="1:22" ht="62.5" customHeight="1">
      <c r="A67" s="974"/>
      <c r="B67" s="975"/>
      <c r="C67" s="541" t="s">
        <v>624</v>
      </c>
      <c r="D67" s="427">
        <v>13</v>
      </c>
      <c r="E67" s="428">
        <f t="shared" si="4"/>
        <v>4.7142442703800404E-4</v>
      </c>
      <c r="F67" s="429">
        <v>0</v>
      </c>
      <c r="G67" s="430"/>
      <c r="H67" s="430"/>
      <c r="I67" s="428" t="str">
        <f t="shared" si="3"/>
        <v/>
      </c>
      <c r="J67" s="429"/>
      <c r="K67" s="436"/>
      <c r="L67" s="436" t="s">
        <v>550</v>
      </c>
      <c r="M67" s="437"/>
      <c r="N67" s="373"/>
      <c r="O67" s="437"/>
      <c r="P67" s="437"/>
      <c r="Q67" s="437"/>
      <c r="R67" s="437"/>
      <c r="S67" s="437"/>
      <c r="T67" s="438"/>
      <c r="U67" s="968"/>
      <c r="V67" s="968"/>
    </row>
    <row r="68" spans="1:22" ht="15.75" customHeight="1">
      <c r="A68" s="974"/>
      <c r="B68" s="975"/>
      <c r="C68" s="554" t="s">
        <v>625</v>
      </c>
      <c r="D68" s="460"/>
      <c r="E68" s="461">
        <f t="shared" si="4"/>
        <v>0</v>
      </c>
      <c r="F68" s="462"/>
      <c r="G68" s="463"/>
      <c r="H68" s="463"/>
      <c r="I68" s="428" t="str">
        <f t="shared" si="3"/>
        <v/>
      </c>
      <c r="J68" s="464"/>
      <c r="K68" s="436"/>
      <c r="L68" s="436" t="s">
        <v>550</v>
      </c>
      <c r="M68" s="436"/>
      <c r="N68" s="373"/>
      <c r="O68" s="436"/>
      <c r="P68" s="465"/>
      <c r="Q68" s="436"/>
      <c r="R68" s="436"/>
      <c r="S68" s="436"/>
      <c r="T68" s="435"/>
      <c r="U68" s="968"/>
      <c r="V68" s="968"/>
    </row>
    <row r="69" spans="1:22" ht="49" customHeight="1">
      <c r="A69" s="976"/>
      <c r="B69" s="977"/>
      <c r="C69" s="554" t="s">
        <v>626</v>
      </c>
      <c r="D69" s="460"/>
      <c r="E69" s="461">
        <f t="shared" si="4"/>
        <v>0</v>
      </c>
      <c r="F69" s="462"/>
      <c r="G69" s="463"/>
      <c r="H69" s="463"/>
      <c r="I69" s="428" t="str">
        <f t="shared" si="3"/>
        <v/>
      </c>
      <c r="J69" s="464"/>
      <c r="K69" s="436"/>
      <c r="L69" s="436" t="s">
        <v>550</v>
      </c>
      <c r="M69" s="436"/>
      <c r="N69" s="373"/>
      <c r="O69" s="436"/>
      <c r="P69" s="465"/>
      <c r="Q69" s="436"/>
      <c r="R69" s="436"/>
      <c r="S69" s="436"/>
      <c r="T69" s="435"/>
      <c r="U69" s="968"/>
      <c r="V69" s="968"/>
    </row>
    <row r="70" spans="1:22" ht="15.75" customHeight="1">
      <c r="A70" s="1017" t="s">
        <v>499</v>
      </c>
      <c r="B70" s="971"/>
      <c r="C70" s="966"/>
      <c r="D70" s="466">
        <f>SUM(D6:D69)</f>
        <v>27576</v>
      </c>
      <c r="E70" s="467">
        <f>SUM(E6:E67)</f>
        <v>0.99916594139831705</v>
      </c>
      <c r="F70" s="468">
        <f>SUMPRODUCT(D6:D69,F6:F69)/$D$70</f>
        <v>0.68911408471134328</v>
      </c>
      <c r="G70" s="370"/>
      <c r="H70" s="469">
        <f>SUM(H6:H69)</f>
        <v>0</v>
      </c>
      <c r="I70" s="428">
        <f>SUM(I6:I67)</f>
        <v>0</v>
      </c>
      <c r="J70" s="470" t="e">
        <f>PRODUCT(H6:H69,J6:J69)/$H$70</f>
        <v>#DIV/0!</v>
      </c>
      <c r="K70" s="370"/>
      <c r="L70" s="370"/>
      <c r="M70" s="471"/>
      <c r="N70" s="471"/>
      <c r="O70" s="471"/>
      <c r="P70" s="472"/>
      <c r="Q70" s="370"/>
      <c r="R70" s="370"/>
      <c r="S70" s="370"/>
      <c r="T70" s="445"/>
      <c r="U70" s="968"/>
      <c r="V70" s="968"/>
    </row>
    <row r="71" spans="1:22" ht="15.75" customHeight="1">
      <c r="A71" s="473"/>
      <c r="B71" s="474"/>
      <c r="C71" s="475"/>
      <c r="D71" s="476"/>
      <c r="E71" s="476"/>
      <c r="F71" s="477"/>
      <c r="G71" s="478"/>
      <c r="H71" s="478"/>
      <c r="I71" s="479"/>
      <c r="J71" s="479"/>
      <c r="K71" s="476"/>
      <c r="L71" s="476"/>
      <c r="M71" s="479"/>
      <c r="N71" s="479"/>
      <c r="O71" s="479"/>
      <c r="P71" s="476"/>
      <c r="Q71" s="479"/>
      <c r="R71" s="479"/>
      <c r="S71" s="479"/>
      <c r="T71" s="480"/>
      <c r="U71" s="968"/>
      <c r="V71" s="968"/>
    </row>
    <row r="72" spans="1:22" ht="28">
      <c r="A72" s="981" t="s">
        <v>627</v>
      </c>
      <c r="B72" s="445" t="s">
        <v>628</v>
      </c>
      <c r="C72" s="481"/>
      <c r="D72" s="482"/>
      <c r="E72" s="483"/>
      <c r="F72" s="484"/>
      <c r="G72" s="485"/>
      <c r="H72" s="486"/>
      <c r="I72" s="487"/>
      <c r="J72" s="487"/>
      <c r="K72" s="483"/>
      <c r="L72" s="483"/>
      <c r="M72" s="488"/>
      <c r="N72" s="488"/>
      <c r="O72" s="488"/>
      <c r="P72" s="483"/>
      <c r="Q72" s="488"/>
      <c r="R72" s="488"/>
      <c r="S72" s="488"/>
      <c r="T72" s="489"/>
      <c r="U72" s="968"/>
      <c r="V72" s="968"/>
    </row>
    <row r="73" spans="1:22" ht="15.75" customHeight="1">
      <c r="A73" s="982"/>
      <c r="B73" s="445" t="s">
        <v>629</v>
      </c>
      <c r="C73" s="481"/>
      <c r="D73" s="482"/>
      <c r="E73" s="483"/>
      <c r="F73" s="484"/>
      <c r="G73" s="485"/>
      <c r="H73" s="486"/>
      <c r="I73" s="486"/>
      <c r="J73" s="486"/>
      <c r="K73" s="483"/>
      <c r="L73" s="483"/>
      <c r="M73" s="488"/>
      <c r="N73" s="488"/>
      <c r="O73" s="488"/>
      <c r="P73" s="483"/>
      <c r="Q73" s="488"/>
      <c r="R73" s="488"/>
      <c r="S73" s="488"/>
      <c r="T73" s="489"/>
      <c r="U73" s="968"/>
      <c r="V73" s="968"/>
    </row>
    <row r="74" spans="1:22" ht="15.75" customHeight="1">
      <c r="A74" s="982"/>
      <c r="B74" s="445" t="s">
        <v>630</v>
      </c>
      <c r="C74" s="481"/>
      <c r="D74" s="482"/>
      <c r="E74" s="483"/>
      <c r="F74" s="484"/>
      <c r="G74" s="485"/>
      <c r="H74" s="486"/>
      <c r="I74" s="490"/>
      <c r="J74" s="490"/>
      <c r="K74" s="483"/>
      <c r="L74" s="483"/>
      <c r="M74" s="488"/>
      <c r="N74" s="491"/>
      <c r="O74" s="491"/>
      <c r="P74" s="483"/>
      <c r="Q74" s="488"/>
      <c r="R74" s="488"/>
      <c r="S74" s="488"/>
      <c r="T74" s="489"/>
      <c r="U74" s="968"/>
      <c r="V74" s="968"/>
    </row>
    <row r="75" spans="1:22" ht="14.5">
      <c r="A75" s="982"/>
      <c r="B75" s="445" t="s">
        <v>631</v>
      </c>
      <c r="C75" s="481"/>
      <c r="D75" s="482"/>
      <c r="E75" s="483"/>
      <c r="F75" s="484"/>
      <c r="G75" s="485"/>
      <c r="H75" s="492"/>
      <c r="I75" s="984" t="s">
        <v>632</v>
      </c>
      <c r="J75" s="985"/>
      <c r="K75" s="482"/>
      <c r="L75" s="483"/>
      <c r="M75" s="493"/>
      <c r="N75" s="986" t="s">
        <v>633</v>
      </c>
      <c r="O75" s="987"/>
      <c r="P75" s="482"/>
      <c r="Q75" s="488"/>
      <c r="R75" s="488"/>
      <c r="S75" s="488"/>
      <c r="T75" s="489"/>
      <c r="U75" s="968"/>
      <c r="V75" s="968"/>
    </row>
    <row r="76" spans="1:22" ht="15.75" customHeight="1">
      <c r="A76" s="982"/>
      <c r="B76" s="445" t="s">
        <v>634</v>
      </c>
      <c r="C76" s="481"/>
      <c r="D76" s="482"/>
      <c r="E76" s="483"/>
      <c r="F76" s="484"/>
      <c r="G76" s="485"/>
      <c r="H76" s="492"/>
      <c r="I76" s="494" t="s">
        <v>635</v>
      </c>
      <c r="J76" s="495">
        <f>ROUND(SUMPRODUCT(D6:D69,F6:F69)/(SUMIF(L6:L69,"required",D6:D69)+SUMIF(L6:L69,"optional",D6:D69)),2)</f>
        <v>0.83</v>
      </c>
      <c r="K76" s="482"/>
      <c r="L76" s="483"/>
      <c r="M76" s="488"/>
      <c r="N76" s="496" t="s">
        <v>635</v>
      </c>
      <c r="O76" s="497" t="e">
        <f>ROUND(SUMPRODUCT($H$6:$H$69,$J$6:$J$69)/(SUMIF($L$6:$L$69,"required",$H$6:$H$69)+SUMIF($L$6:$L$69,"optional",$H$6:$H$69)),2)</f>
        <v>#DIV/0!</v>
      </c>
      <c r="P76" s="483"/>
      <c r="Q76" s="488"/>
      <c r="R76" s="488"/>
      <c r="S76" s="488"/>
      <c r="T76" s="489"/>
      <c r="U76" s="968"/>
      <c r="V76" s="968"/>
    </row>
    <row r="77" spans="1:22" ht="42">
      <c r="A77" s="982"/>
      <c r="B77" s="445" t="s">
        <v>636</v>
      </c>
      <c r="C77" s="481"/>
      <c r="D77" s="482"/>
      <c r="E77" s="483"/>
      <c r="F77" s="498"/>
      <c r="G77" s="499"/>
      <c r="H77" s="486"/>
      <c r="I77" s="500" t="s">
        <v>637</v>
      </c>
      <c r="J77" s="501" t="str">
        <f>IF(J76&gt;67%,"OK: Targets cover 67% or more of PTB","Please increase coverage to meet the 67% minimum coverage of PTB")</f>
        <v>OK: Targets cover 67% or more of PTB</v>
      </c>
      <c r="K77" s="502"/>
      <c r="L77" s="486"/>
      <c r="M77" s="503"/>
      <c r="N77" s="504" t="s">
        <v>637</v>
      </c>
      <c r="O77" s="505" t="e">
        <f>IF(O76&gt;67%,"OK: Targets cover 67% or more of PTB","Please increase coverage to meet the 67% minimum coverage of PTB")</f>
        <v>#DIV/0!</v>
      </c>
      <c r="P77" s="483"/>
      <c r="Q77" s="488"/>
      <c r="R77" s="488"/>
      <c r="S77" s="488"/>
      <c r="T77" s="489"/>
      <c r="U77" s="968"/>
      <c r="V77" s="968"/>
    </row>
    <row r="78" spans="1:22" ht="15.75" customHeight="1">
      <c r="A78" s="983"/>
      <c r="B78" s="445" t="s">
        <v>638</v>
      </c>
      <c r="C78" s="481"/>
      <c r="D78" s="482"/>
      <c r="E78" s="483"/>
      <c r="F78" s="484"/>
      <c r="G78" s="485"/>
      <c r="H78" s="485"/>
      <c r="I78" s="479"/>
      <c r="J78" s="479"/>
      <c r="K78" s="483"/>
      <c r="L78" s="483"/>
      <c r="M78" s="488"/>
      <c r="N78" s="488"/>
      <c r="O78" s="488"/>
      <c r="P78" s="483"/>
      <c r="Q78" s="488"/>
      <c r="R78" s="488"/>
      <c r="S78" s="488"/>
      <c r="T78" s="489"/>
      <c r="U78" s="968"/>
      <c r="V78" s="968"/>
    </row>
    <row r="79" spans="1:22" ht="15.75" customHeight="1">
      <c r="A79" s="506"/>
      <c r="B79" s="506" t="s">
        <v>499</v>
      </c>
      <c r="C79" s="466">
        <f>D70+SUM(C72:C78)</f>
        <v>27576</v>
      </c>
      <c r="D79" s="482"/>
      <c r="E79" s="483"/>
      <c r="F79" s="484"/>
      <c r="G79" s="485"/>
      <c r="H79" s="485"/>
      <c r="I79" s="491"/>
      <c r="J79" s="491"/>
      <c r="K79" s="507"/>
      <c r="L79" s="507"/>
      <c r="M79" s="488"/>
      <c r="N79" s="491"/>
      <c r="O79" s="491"/>
      <c r="P79" s="507"/>
      <c r="Q79" s="488"/>
      <c r="R79" s="488"/>
      <c r="S79" s="488"/>
      <c r="T79" s="489"/>
      <c r="U79" s="968"/>
      <c r="V79" s="968"/>
    </row>
    <row r="80" spans="1:22" ht="15.75" customHeight="1">
      <c r="A80" s="248"/>
      <c r="B80" s="248"/>
      <c r="C80" s="248"/>
      <c r="D80" s="508"/>
      <c r="E80" s="509"/>
      <c r="F80" s="510"/>
      <c r="G80" s="511"/>
      <c r="H80" s="511"/>
      <c r="I80" s="988" t="s">
        <v>639</v>
      </c>
      <c r="J80" s="494" t="s">
        <v>640</v>
      </c>
      <c r="K80" s="495"/>
      <c r="L80" s="495">
        <f>ROUND($F$70,2)</f>
        <v>0.69</v>
      </c>
      <c r="M80" s="512"/>
      <c r="N80" s="989" t="s">
        <v>641</v>
      </c>
      <c r="O80" s="513" t="s">
        <v>640</v>
      </c>
      <c r="P80" s="514" t="e">
        <f>ROUND($J$70,2)</f>
        <v>#DIV/0!</v>
      </c>
      <c r="Q80" s="515"/>
      <c r="R80" s="508"/>
      <c r="S80" s="508"/>
      <c r="T80" s="508"/>
      <c r="U80" s="968"/>
      <c r="V80" s="968"/>
    </row>
    <row r="81" spans="1:22" ht="15.75" customHeight="1">
      <c r="A81" s="516" t="s">
        <v>642</v>
      </c>
      <c r="B81" s="517"/>
      <c r="C81" s="264"/>
      <c r="D81" s="264"/>
      <c r="E81" s="518"/>
      <c r="F81" s="486"/>
      <c r="G81" s="508"/>
      <c r="H81" s="511"/>
      <c r="I81" s="982"/>
      <c r="J81" s="441" t="s">
        <v>554</v>
      </c>
      <c r="K81" s="519"/>
      <c r="L81" s="519">
        <f>ROUND(SUMIF($L$6:$L$69,"Required",D6:D69)/D$70,2)</f>
        <v>0.67</v>
      </c>
      <c r="M81" s="512"/>
      <c r="N81" s="982"/>
      <c r="O81" s="520" t="s">
        <v>554</v>
      </c>
      <c r="P81" s="521" t="e">
        <f>ROUND(SUMIF($L$6:$L$69,"Required",I6:I69)/I$70,2)</f>
        <v>#DIV/0!</v>
      </c>
      <c r="Q81" s="515"/>
      <c r="R81" s="508"/>
      <c r="S81" s="508"/>
      <c r="T81" s="508"/>
      <c r="U81" s="968"/>
      <c r="V81" s="968"/>
    </row>
    <row r="82" spans="1:22" ht="14.5">
      <c r="A82" s="522" t="str">
        <f>"Total "&amp;D87</f>
        <v xml:space="preserve">Total </v>
      </c>
      <c r="B82" s="523">
        <v>27576</v>
      </c>
      <c r="C82" s="990" t="s">
        <v>643</v>
      </c>
      <c r="D82" s="985"/>
      <c r="E82" s="518"/>
      <c r="F82" s="486"/>
      <c r="G82" s="508"/>
      <c r="H82" s="511"/>
      <c r="I82" s="982"/>
      <c r="J82" s="524" t="s">
        <v>545</v>
      </c>
      <c r="K82" s="525"/>
      <c r="L82" s="525">
        <f>ROUND(SUMIF($L$6:$L$69,"Optional",D6:D69)/D$70,2)</f>
        <v>0.17</v>
      </c>
      <c r="M82" s="512"/>
      <c r="N82" s="982"/>
      <c r="O82" s="520" t="s">
        <v>545</v>
      </c>
      <c r="P82" s="521" t="e">
        <f>ROUND(SUMIF($L$6:$L$69,"Optional",I6:I69)/I$70,2)</f>
        <v>#DIV/0!</v>
      </c>
      <c r="Q82" s="515"/>
      <c r="R82" s="508"/>
      <c r="S82" s="508"/>
      <c r="T82" s="508"/>
      <c r="U82" s="968"/>
      <c r="V82" s="968"/>
    </row>
    <row r="83" spans="1:22" ht="18.75" customHeight="1">
      <c r="A83" s="494" t="s">
        <v>644</v>
      </c>
      <c r="B83" s="526">
        <f>ABS(B82-C79)</f>
        <v>0</v>
      </c>
      <c r="C83" s="991" t="str">
        <f>IF(B83=0,"Yes",IF(B83/B82&lt;0.05,"Yes","No, please reconcile Table 1"))</f>
        <v>Yes</v>
      </c>
      <c r="D83" s="985"/>
      <c r="E83" s="518"/>
      <c r="F83" s="486"/>
      <c r="G83" s="508"/>
      <c r="H83" s="511"/>
      <c r="I83" s="982"/>
      <c r="J83" s="424" t="s">
        <v>550</v>
      </c>
      <c r="K83" s="527"/>
      <c r="L83" s="527">
        <f>ROUND(SUMIF($L$6:$L$69,"Out of scope",D6:D69)/D$70,2)</f>
        <v>0.17</v>
      </c>
      <c r="M83" s="512"/>
      <c r="N83" s="982"/>
      <c r="O83" s="520" t="s">
        <v>550</v>
      </c>
      <c r="P83" s="521" t="e">
        <f>ROUND(SUMIF($L$6:$L$69,"Out of scope",I6:I69)/I$70,2)</f>
        <v>#DIV/0!</v>
      </c>
      <c r="Q83" s="515"/>
      <c r="R83" s="508"/>
      <c r="S83" s="508"/>
      <c r="T83" s="508"/>
      <c r="U83" s="968"/>
      <c r="V83" s="968"/>
    </row>
    <row r="84" spans="1:22" ht="15.75" customHeight="1">
      <c r="A84" s="248"/>
      <c r="B84" s="248"/>
      <c r="C84" s="248"/>
      <c r="D84" s="248"/>
      <c r="E84" s="528"/>
      <c r="F84" s="529"/>
      <c r="G84" s="508"/>
      <c r="H84" s="511"/>
      <c r="I84" s="983"/>
      <c r="J84" s="494" t="s">
        <v>499</v>
      </c>
      <c r="K84" s="530"/>
      <c r="L84" s="530">
        <f>SUM(L81:L83)</f>
        <v>1.01</v>
      </c>
      <c r="M84" s="512"/>
      <c r="N84" s="983"/>
      <c r="O84" s="513" t="s">
        <v>499</v>
      </c>
      <c r="P84" s="531" t="e">
        <f>SUM(P81:P83)</f>
        <v>#DIV/0!</v>
      </c>
      <c r="Q84" s="515"/>
      <c r="R84" s="508"/>
      <c r="S84" s="508"/>
      <c r="T84" s="508"/>
      <c r="U84" s="968"/>
      <c r="V84" s="968"/>
    </row>
    <row r="85" spans="1:22" ht="27" customHeight="1">
      <c r="A85" s="508"/>
      <c r="B85" s="508"/>
      <c r="C85" s="508"/>
      <c r="D85" s="508"/>
      <c r="E85" s="508"/>
      <c r="F85" s="508"/>
      <c r="G85" s="508"/>
      <c r="H85" s="508"/>
      <c r="I85" s="264"/>
      <c r="J85" s="264"/>
      <c r="K85" s="264"/>
      <c r="L85" s="264"/>
      <c r="M85" s="532"/>
      <c r="N85" s="264"/>
      <c r="O85" s="264"/>
      <c r="P85" s="533"/>
      <c r="Q85" s="508"/>
      <c r="R85" s="508"/>
      <c r="S85" s="508"/>
      <c r="T85" s="508"/>
      <c r="U85" s="968"/>
      <c r="V85" s="968"/>
    </row>
    <row r="86" spans="1:22" ht="27" customHeight="1">
      <c r="A86" s="38" t="s">
        <v>24</v>
      </c>
      <c r="B86" s="978" t="s">
        <v>645</v>
      </c>
      <c r="C86" s="979"/>
      <c r="D86" s="980"/>
      <c r="E86" s="1007" t="s">
        <v>252</v>
      </c>
      <c r="F86" s="1008"/>
      <c r="G86" s="978" t="s">
        <v>27</v>
      </c>
      <c r="H86" s="979"/>
      <c r="I86" s="979"/>
      <c r="J86" s="979"/>
      <c r="K86" s="980"/>
      <c r="L86" s="508"/>
      <c r="M86" s="508"/>
      <c r="N86" s="508"/>
      <c r="O86" s="508"/>
      <c r="P86" s="508"/>
      <c r="Q86" s="508"/>
      <c r="R86" s="508"/>
      <c r="S86" s="508"/>
      <c r="T86" s="508"/>
      <c r="U86" s="968"/>
      <c r="V86" s="968"/>
    </row>
    <row r="87" spans="1:22" ht="42.75" customHeight="1">
      <c r="A87" s="39" t="s">
        <v>646</v>
      </c>
      <c r="B87" s="1009" t="s">
        <v>647</v>
      </c>
      <c r="C87" s="1000"/>
      <c r="D87" s="1000"/>
      <c r="E87" s="1005" t="s">
        <v>648</v>
      </c>
      <c r="F87" s="1006"/>
      <c r="G87" s="998" t="s">
        <v>649</v>
      </c>
      <c r="H87" s="999"/>
      <c r="I87" s="999"/>
      <c r="J87" s="999"/>
      <c r="K87" s="813"/>
      <c r="L87" s="508"/>
      <c r="M87" s="508"/>
      <c r="N87" s="508"/>
      <c r="O87" s="508"/>
      <c r="P87" s="508"/>
      <c r="Q87" s="508"/>
      <c r="R87" s="508"/>
      <c r="S87" s="508"/>
      <c r="T87" s="508"/>
      <c r="U87" s="422"/>
      <c r="V87" s="422"/>
    </row>
    <row r="88" spans="1:22" ht="36.75" customHeight="1">
      <c r="A88" s="41" t="s">
        <v>650</v>
      </c>
      <c r="B88" s="995" t="s">
        <v>651</v>
      </c>
      <c r="C88" s="971"/>
      <c r="D88" s="971"/>
      <c r="E88" s="1005" t="s">
        <v>652</v>
      </c>
      <c r="F88" s="1006"/>
      <c r="G88" s="999"/>
      <c r="H88" s="999"/>
      <c r="I88" s="999"/>
      <c r="J88" s="999"/>
      <c r="K88" s="813"/>
      <c r="L88" s="508"/>
      <c r="M88" s="508"/>
      <c r="N88" s="508"/>
      <c r="O88" s="508"/>
      <c r="P88" s="508"/>
      <c r="Q88" s="508"/>
      <c r="R88" s="508"/>
      <c r="S88" s="508"/>
      <c r="T88" s="508"/>
      <c r="U88" s="422"/>
      <c r="V88" s="422"/>
    </row>
    <row r="89" spans="1:22" ht="36.75" customHeight="1">
      <c r="A89" s="41" t="s">
        <v>653</v>
      </c>
      <c r="B89" s="995" t="s">
        <v>654</v>
      </c>
      <c r="C89" s="971"/>
      <c r="D89" s="971"/>
      <c r="E89" s="996">
        <v>2022</v>
      </c>
      <c r="F89" s="997"/>
      <c r="G89" s="999"/>
      <c r="H89" s="999"/>
      <c r="I89" s="999"/>
      <c r="J89" s="999"/>
      <c r="K89" s="813"/>
      <c r="L89" s="508"/>
      <c r="M89" s="508"/>
      <c r="N89" s="508"/>
      <c r="O89" s="508"/>
      <c r="P89" s="508"/>
      <c r="Q89" s="508"/>
      <c r="R89" s="508"/>
      <c r="S89" s="508"/>
      <c r="T89" s="508"/>
      <c r="U89" s="422"/>
      <c r="V89" s="422"/>
    </row>
    <row r="90" spans="1:22" ht="30.75" customHeight="1">
      <c r="A90" s="555" t="s">
        <v>655</v>
      </c>
      <c r="B90" s="1003" t="str">
        <f>"Is "&amp;E89&amp;" your base year or most recent year?"</f>
        <v>Is 2022 your base year or most recent year?</v>
      </c>
      <c r="C90" s="971"/>
      <c r="D90" s="971"/>
      <c r="E90" s="1004" t="s">
        <v>656</v>
      </c>
      <c r="F90" s="997"/>
      <c r="G90" s="999"/>
      <c r="H90" s="999"/>
      <c r="I90" s="999"/>
      <c r="J90" s="999"/>
      <c r="K90" s="813"/>
      <c r="L90" s="508"/>
      <c r="M90" s="508"/>
      <c r="N90" s="508"/>
      <c r="O90" s="508"/>
      <c r="P90" s="508"/>
      <c r="Q90" s="508"/>
      <c r="R90" s="508"/>
      <c r="S90" s="508"/>
      <c r="T90" s="508"/>
      <c r="U90" s="422"/>
      <c r="V90" s="422"/>
    </row>
    <row r="91" spans="1:22" ht="38.25" customHeight="1">
      <c r="A91" s="41" t="s">
        <v>657</v>
      </c>
      <c r="B91" s="995" t="s">
        <v>658</v>
      </c>
      <c r="C91" s="971"/>
      <c r="D91" s="971"/>
      <c r="E91" s="996" t="s">
        <v>659</v>
      </c>
      <c r="F91" s="997"/>
      <c r="G91" s="999"/>
      <c r="H91" s="999"/>
      <c r="I91" s="999"/>
      <c r="J91" s="999"/>
      <c r="K91" s="813"/>
      <c r="L91" s="508"/>
      <c r="M91" s="508"/>
      <c r="N91" s="508"/>
      <c r="O91" s="508"/>
      <c r="P91" s="508"/>
      <c r="Q91" s="508"/>
      <c r="R91" s="508"/>
      <c r="S91" s="508"/>
      <c r="T91" s="508"/>
      <c r="U91" s="422"/>
      <c r="V91" s="422"/>
    </row>
    <row r="92" spans="1:22" ht="37.5" customHeight="1">
      <c r="A92" s="41" t="s">
        <v>660</v>
      </c>
      <c r="B92" s="995" t="s">
        <v>661</v>
      </c>
      <c r="C92" s="971"/>
      <c r="D92" s="971"/>
      <c r="E92" s="996" t="s">
        <v>662</v>
      </c>
      <c r="F92" s="997"/>
      <c r="G92" s="999"/>
      <c r="H92" s="999"/>
      <c r="I92" s="999"/>
      <c r="J92" s="999"/>
      <c r="K92" s="813"/>
      <c r="L92" s="508"/>
      <c r="M92" s="508"/>
      <c r="N92" s="508"/>
      <c r="O92" s="508"/>
      <c r="P92" s="508"/>
      <c r="Q92" s="508"/>
      <c r="R92" s="508"/>
      <c r="S92" s="508"/>
      <c r="T92" s="508"/>
      <c r="U92" s="422"/>
      <c r="V92" s="422"/>
    </row>
    <row r="93" spans="1:22" ht="30" customHeight="1">
      <c r="A93" s="41" t="s">
        <v>663</v>
      </c>
      <c r="B93" s="995" t="s">
        <v>664</v>
      </c>
      <c r="C93" s="971"/>
      <c r="D93" s="971"/>
      <c r="E93" s="996" t="s">
        <v>665</v>
      </c>
      <c r="F93" s="997"/>
      <c r="G93" s="999"/>
      <c r="H93" s="999"/>
      <c r="I93" s="999"/>
      <c r="J93" s="999"/>
      <c r="K93" s="813"/>
      <c r="L93" s="508"/>
      <c r="M93" s="508"/>
      <c r="N93" s="508"/>
      <c r="O93" s="508"/>
      <c r="P93" s="508"/>
      <c r="Q93" s="508"/>
      <c r="R93" s="508"/>
      <c r="S93" s="508"/>
      <c r="T93" s="508"/>
      <c r="U93" s="422"/>
      <c r="V93" s="422"/>
    </row>
    <row r="94" spans="1:22" ht="40.5" customHeight="1">
      <c r="A94" s="41" t="s">
        <v>666</v>
      </c>
      <c r="B94" s="995" t="s">
        <v>667</v>
      </c>
      <c r="C94" s="971"/>
      <c r="D94" s="971"/>
      <c r="E94" s="996" t="s">
        <v>662</v>
      </c>
      <c r="F94" s="997"/>
      <c r="G94" s="999"/>
      <c r="H94" s="999"/>
      <c r="I94" s="999"/>
      <c r="J94" s="999"/>
      <c r="K94" s="813"/>
      <c r="L94" s="508"/>
      <c r="M94" s="508"/>
      <c r="N94" s="508"/>
      <c r="O94" s="508"/>
      <c r="P94" s="508"/>
      <c r="Q94" s="508"/>
      <c r="R94" s="508"/>
      <c r="S94" s="508"/>
      <c r="T94" s="508"/>
      <c r="U94" s="422"/>
      <c r="V94" s="422"/>
    </row>
    <row r="95" spans="1:22" ht="54" customHeight="1">
      <c r="A95" s="41" t="s">
        <v>668</v>
      </c>
      <c r="B95" s="995" t="s">
        <v>669</v>
      </c>
      <c r="C95" s="971"/>
      <c r="D95" s="971"/>
      <c r="E95" s="996"/>
      <c r="F95" s="997"/>
      <c r="G95" s="1000"/>
      <c r="H95" s="1000"/>
      <c r="I95" s="1000"/>
      <c r="J95" s="1000"/>
      <c r="K95" s="814"/>
      <c r="L95" s="508"/>
      <c r="M95" s="508"/>
      <c r="N95" s="508"/>
      <c r="O95" s="508"/>
      <c r="P95" s="508"/>
      <c r="Q95" s="508"/>
      <c r="R95" s="508"/>
      <c r="S95" s="508"/>
      <c r="T95" s="508"/>
      <c r="U95" s="422"/>
      <c r="V95" s="422"/>
    </row>
    <row r="96" spans="1:22" ht="66.75" customHeight="1">
      <c r="A96" s="41" t="s">
        <v>670</v>
      </c>
      <c r="B96" s="995" t="s">
        <v>671</v>
      </c>
      <c r="C96" s="971"/>
      <c r="D96" s="971"/>
      <c r="E96" s="1010" t="s">
        <v>474</v>
      </c>
      <c r="F96" s="997"/>
      <c r="G96" s="1011" t="s">
        <v>672</v>
      </c>
      <c r="H96" s="1000"/>
      <c r="I96" s="1000"/>
      <c r="J96" s="1000"/>
      <c r="K96" s="814"/>
      <c r="L96" s="508"/>
      <c r="M96" s="508"/>
      <c r="N96" s="508"/>
      <c r="O96" s="508"/>
      <c r="P96" s="508"/>
      <c r="Q96" s="508"/>
      <c r="R96" s="508"/>
      <c r="S96" s="508"/>
      <c r="T96" s="508"/>
      <c r="U96" s="422"/>
      <c r="V96" s="422"/>
    </row>
    <row r="97" spans="1:22" ht="228.75" customHeight="1">
      <c r="A97" s="41" t="s">
        <v>673</v>
      </c>
      <c r="B97" s="995" t="s">
        <v>674</v>
      </c>
      <c r="C97" s="971"/>
      <c r="D97" s="971"/>
      <c r="E97" s="1010" t="s">
        <v>474</v>
      </c>
      <c r="F97" s="997"/>
      <c r="G97" s="807" t="s">
        <v>675</v>
      </c>
      <c r="H97" s="1012"/>
      <c r="I97" s="1012"/>
      <c r="J97" s="1012"/>
      <c r="K97" s="1013"/>
      <c r="L97" s="508"/>
      <c r="M97" s="508"/>
      <c r="N97" s="508"/>
      <c r="O97" s="508"/>
      <c r="P97" s="508"/>
      <c r="Q97" s="508"/>
      <c r="R97" s="508"/>
      <c r="S97" s="508"/>
      <c r="T97" s="508"/>
      <c r="U97" s="422"/>
      <c r="V97" s="422"/>
    </row>
    <row r="98" spans="1:22" ht="67.5" customHeight="1">
      <c r="A98" s="41" t="s">
        <v>676</v>
      </c>
      <c r="B98" s="995" t="s">
        <v>677</v>
      </c>
      <c r="C98" s="971"/>
      <c r="D98" s="971"/>
      <c r="E98" s="1010" t="s">
        <v>474</v>
      </c>
      <c r="F98" s="997"/>
      <c r="G98" s="1014" t="s">
        <v>678</v>
      </c>
      <c r="H98" s="971"/>
      <c r="I98" s="971"/>
      <c r="J98" s="971"/>
      <c r="K98" s="1015"/>
      <c r="L98" s="508"/>
      <c r="M98" s="508"/>
      <c r="N98" s="508"/>
      <c r="O98" s="508"/>
      <c r="P98" s="508"/>
      <c r="Q98" s="508"/>
      <c r="R98" s="508"/>
      <c r="S98" s="508"/>
      <c r="T98" s="508"/>
      <c r="U98" s="422"/>
      <c r="V98" s="422"/>
    </row>
    <row r="99" spans="1:22" ht="15.75" customHeight="1">
      <c r="A99" s="508"/>
      <c r="B99" s="508"/>
      <c r="C99" s="508"/>
      <c r="D99" s="508"/>
      <c r="E99" s="508"/>
      <c r="F99" s="508"/>
      <c r="G99" s="508"/>
      <c r="H99" s="508"/>
      <c r="I99" s="508"/>
      <c r="J99" s="508"/>
      <c r="K99" s="508"/>
      <c r="L99" s="508"/>
      <c r="M99" s="508"/>
      <c r="N99" s="508"/>
      <c r="O99" s="508"/>
      <c r="P99" s="508"/>
      <c r="Q99" s="508"/>
      <c r="R99" s="508"/>
      <c r="S99" s="508"/>
      <c r="T99" s="508"/>
      <c r="U99" s="422"/>
      <c r="V99" s="422"/>
    </row>
    <row r="100" spans="1:22" ht="15.75" customHeight="1">
      <c r="A100" s="508"/>
      <c r="B100" s="508"/>
      <c r="C100" s="508"/>
      <c r="D100" s="508"/>
      <c r="E100" s="508"/>
      <c r="F100" s="508"/>
      <c r="G100" s="508"/>
      <c r="H100" s="508"/>
      <c r="I100" s="508"/>
      <c r="J100" s="508"/>
      <c r="K100" s="508"/>
      <c r="L100" s="508"/>
      <c r="M100" s="508"/>
      <c r="N100" s="508"/>
      <c r="O100" s="508"/>
      <c r="P100" s="508"/>
      <c r="Q100" s="508"/>
      <c r="R100" s="508"/>
      <c r="S100" s="508"/>
      <c r="T100" s="508"/>
      <c r="U100" s="536"/>
      <c r="V100" s="536"/>
    </row>
  </sheetData>
  <sheetProtection algorithmName="SHA-512" hashValue="JCxN0w3C7CCFV1N1q6fnzHhEHtHyv2MQu3s9mNvM+R38NE70d5ht+ck15+CrR10jlb8GfUWYukz8Xz9kRbRqig==" saltValue="V2iZfILVvkQ7kMUEdb8rNA==" spinCount="100000" sheet="1" objects="1" scenarios="1" formatCells="0" formatColumns="0" formatRows="0" insertColumns="0" insertRows="0"/>
  <mergeCells count="73">
    <mergeCell ref="A13:A24"/>
    <mergeCell ref="B13:B19"/>
    <mergeCell ref="B20:B21"/>
    <mergeCell ref="B22:B23"/>
    <mergeCell ref="B24:C24"/>
    <mergeCell ref="A25:A33"/>
    <mergeCell ref="B25:B27"/>
    <mergeCell ref="B28:B32"/>
    <mergeCell ref="B33:C33"/>
    <mergeCell ref="A34:B37"/>
    <mergeCell ref="A38:A49"/>
    <mergeCell ref="B38:B41"/>
    <mergeCell ref="B42:B46"/>
    <mergeCell ref="B47:C47"/>
    <mergeCell ref="B48:C48"/>
    <mergeCell ref="B49:C49"/>
    <mergeCell ref="B56:B58"/>
    <mergeCell ref="B59:B62"/>
    <mergeCell ref="A65:B69"/>
    <mergeCell ref="A70:C70"/>
    <mergeCell ref="A50:A55"/>
    <mergeCell ref="B50:C50"/>
    <mergeCell ref="B51:C51"/>
    <mergeCell ref="B52:C52"/>
    <mergeCell ref="B53:B55"/>
    <mergeCell ref="B92:D92"/>
    <mergeCell ref="E92:F92"/>
    <mergeCell ref="B93:D93"/>
    <mergeCell ref="E93:F93"/>
    <mergeCell ref="B94:D94"/>
    <mergeCell ref="E94:F94"/>
    <mergeCell ref="E95:F95"/>
    <mergeCell ref="B96:D96"/>
    <mergeCell ref="E96:F96"/>
    <mergeCell ref="B97:D97"/>
    <mergeCell ref="E97:F97"/>
    <mergeCell ref="B98:D98"/>
    <mergeCell ref="E98:F98"/>
    <mergeCell ref="G96:K96"/>
    <mergeCell ref="G97:K97"/>
    <mergeCell ref="G98:K98"/>
    <mergeCell ref="B89:D89"/>
    <mergeCell ref="E89:F89"/>
    <mergeCell ref="G87:K95"/>
    <mergeCell ref="G15:G19"/>
    <mergeCell ref="T15:T19"/>
    <mergeCell ref="B90:D90"/>
    <mergeCell ref="E90:F90"/>
    <mergeCell ref="B91:D91"/>
    <mergeCell ref="E91:F91"/>
    <mergeCell ref="B88:D88"/>
    <mergeCell ref="E88:F88"/>
    <mergeCell ref="B86:D86"/>
    <mergeCell ref="E86:F86"/>
    <mergeCell ref="B87:D87"/>
    <mergeCell ref="E87:F87"/>
    <mergeCell ref="B95:D95"/>
    <mergeCell ref="F1:G1"/>
    <mergeCell ref="U1:V86"/>
    <mergeCell ref="A2:B2"/>
    <mergeCell ref="F2:G2"/>
    <mergeCell ref="A4:T4"/>
    <mergeCell ref="A6:B8"/>
    <mergeCell ref="A9:B12"/>
    <mergeCell ref="G86:K86"/>
    <mergeCell ref="A72:A78"/>
    <mergeCell ref="I75:J75"/>
    <mergeCell ref="N75:O75"/>
    <mergeCell ref="I80:I84"/>
    <mergeCell ref="N80:N84"/>
    <mergeCell ref="C82:D82"/>
    <mergeCell ref="C83:D83"/>
    <mergeCell ref="A56:A64"/>
  </mergeCells>
  <conditionalFormatting sqref="A90">
    <cfRule type="expression" dxfId="114" priority="1">
      <formula>E89&gt;0</formula>
    </cfRule>
  </conditionalFormatting>
  <conditionalFormatting sqref="B82">
    <cfRule type="containsBlanks" dxfId="113" priority="12">
      <formula>LEN(TRIM(B82))=0</formula>
    </cfRule>
  </conditionalFormatting>
  <conditionalFormatting sqref="B90:C90">
    <cfRule type="expression" dxfId="112" priority="2">
      <formula>E89&gt;0</formula>
    </cfRule>
  </conditionalFormatting>
  <conditionalFormatting sqref="C82:D82">
    <cfRule type="containsBlanks" dxfId="111" priority="14">
      <formula>LEN(TRIM(C82))=0</formula>
    </cfRule>
  </conditionalFormatting>
  <conditionalFormatting sqref="C83:D83">
    <cfRule type="expression" dxfId="110" priority="9">
      <formula>A82=0</formula>
    </cfRule>
    <cfRule type="beginsWith" dxfId="109" priority="10" operator="beginsWith" text="Y">
      <formula>LEFT((C83),LEN("Y"))=("Y")</formula>
    </cfRule>
    <cfRule type="beginsWith" dxfId="108" priority="11" operator="beginsWith" text="N">
      <formula>LEFT((C83),LEN("N"))=("N")</formula>
    </cfRule>
  </conditionalFormatting>
  <conditionalFormatting sqref="E90">
    <cfRule type="expression" dxfId="107" priority="4">
      <formula>E89&gt;0</formula>
    </cfRule>
  </conditionalFormatting>
  <conditionalFormatting sqref="F25:F30 F38:F40 F42 F44 F53 F56">
    <cfRule type="containsBlanks" dxfId="106" priority="6">
      <formula>LEN(TRIM(F25))=0</formula>
    </cfRule>
    <cfRule type="cellIs" dxfId="105" priority="7" operator="notEqual">
      <formula>"100%"</formula>
    </cfRule>
  </conditionalFormatting>
  <conditionalFormatting sqref="J77 O77">
    <cfRule type="containsText" dxfId="104" priority="8" operator="containsText" text="OK">
      <formula>NOT(ISERROR(SEARCH(("OK"),(J77))))</formula>
    </cfRule>
  </conditionalFormatting>
  <conditionalFormatting sqref="J77:L77 O77">
    <cfRule type="containsText" dxfId="103" priority="15" operator="containsText" text="increase">
      <formula>NOT(ISERROR(SEARCH(("increase"),(J77))))</formula>
    </cfRule>
  </conditionalFormatting>
  <conditionalFormatting sqref="N75:O77 N80:N84 O83:P84">
    <cfRule type="expression" dxfId="102" priority="16">
      <formula>$H$70&gt;0</formula>
    </cfRule>
  </conditionalFormatting>
  <conditionalFormatting sqref="O80:P80">
    <cfRule type="expression" dxfId="101" priority="17">
      <formula>$H$70&gt;0</formula>
    </cfRule>
  </conditionalFormatting>
  <conditionalFormatting sqref="O81:P81">
    <cfRule type="expression" dxfId="100" priority="18">
      <formula>$H$70&gt;0</formula>
    </cfRule>
  </conditionalFormatting>
  <conditionalFormatting sqref="O82:P82">
    <cfRule type="expression" dxfId="99" priority="19">
      <formula>$H$70&gt;0</formula>
    </cfRule>
  </conditionalFormatting>
  <dataValidations count="9">
    <dataValidation type="list" allowBlank="1" showErrorMessage="1" sqref="N14 N20 N22 N43" xr:uid="{00000000-0002-0000-0600-000000000000}">
      <formula1>"Portfolio Coverage Approach,Temperature Rating,Fossil Fuel Finance Target"</formula1>
    </dataValidation>
    <dataValidation type="list" allowBlank="1" showErrorMessage="1" sqref="E90" xr:uid="{00000000-0002-0000-0600-000001000000}">
      <formula1>"Base year,Most recent year"</formula1>
    </dataValidation>
    <dataValidation type="decimal" operator="equal" allowBlank="1" showDropDown="1" sqref="F9:F10 J9:J10 F13:F14 J13:J14 F20 J20 F22 J22 F38:F40 J38:J40 F42:F44 J42:J44 F53 J53 F56 J25:J30 F25:F30" xr:uid="{00000000-0002-0000-0600-000002000000}">
      <formula1>1</formula1>
    </dataValidation>
    <dataValidation type="list" allowBlank="1" showErrorMessage="1" sqref="K34" xr:uid="{00000000-0002-0000-0600-000003000000}">
      <formula1>"Required,Optional"</formula1>
    </dataValidation>
    <dataValidation type="list" allowBlank="1" showErrorMessage="1" sqref="N26 N29 N56:N57 N59:N62" xr:uid="{00000000-0002-0000-0600-000004000000}">
      <formula1>"SDA,Portfolio Coverage Approach,Temperature Rating,FFF"</formula1>
    </dataValidation>
    <dataValidation type="list" allowBlank="1" showErrorMessage="1" sqref="E96:E98 M6 M9:M11 M13:M23 M33:M45 M47:M48 M50:M57 M59:M62 M25:M31" xr:uid="{00000000-0002-0000-0600-000005000000}">
      <formula1>"Yes,No"</formula1>
    </dataValidation>
    <dataValidation type="list" allowBlank="1" showErrorMessage="1" sqref="N13 N15:N19 N21 N23 N25 N30:N31 N33:N42 N44:N45 N47:N48 N53 N55 N27:N28" xr:uid="{00000000-0002-0000-0600-000007000000}">
      <formula1>"SDA,Portfolio Coverage Approach,Temperature Rating"</formula1>
    </dataValidation>
    <dataValidation type="list" allowBlank="1" showErrorMessage="1" sqref="S6 S9 S11 S13 S15:S23 S33:S45 S47:S48 S50:S57 S59:S61 S25:S31" xr:uid="{00000000-0002-0000-0600-000008000000}">
      <formula1>"1.5C,Well-below 2C,NA"</formula1>
    </dataValidation>
    <dataValidation type="list" allowBlank="1" showErrorMessage="1" sqref="E89" xr:uid="{00000000-0002-0000-0600-000009000000}">
      <formula1>"2019,FY2019,2020,FY2020,2021,FY2021,2022,FY2022,2023,FY2023,FY2024"</formula1>
    </dataValidation>
  </dataValidation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E87B7"/>
    <outlinePr summaryBelow="0" summaryRight="0"/>
  </sheetPr>
  <dimension ref="A1:S97"/>
  <sheetViews>
    <sheetView workbookViewId="0">
      <pane ySplit="2" topLeftCell="A3" activePane="bottomLeft" state="frozen"/>
      <selection pane="bottomLeft" activeCell="C10" sqref="C10"/>
    </sheetView>
  </sheetViews>
  <sheetFormatPr defaultColWidth="14.453125" defaultRowHeight="15" customHeight="1"/>
  <cols>
    <col min="1" max="1" width="17.453125" style="368" customWidth="1"/>
    <col min="2" max="2" width="22.54296875" style="368" customWidth="1"/>
    <col min="3" max="3" width="24.26953125" style="368" customWidth="1"/>
    <col min="4" max="5" width="17.453125" style="368" customWidth="1"/>
    <col min="6" max="6" width="17.54296875" style="368" customWidth="1"/>
    <col min="7" max="7" width="16" style="368" customWidth="1"/>
    <col min="8" max="10" width="17.453125" style="368" customWidth="1"/>
    <col min="11" max="11" width="10.453125" style="368" customWidth="1"/>
    <col min="12" max="16" width="17.453125" style="368" customWidth="1"/>
    <col min="17" max="17" width="24.81640625" style="368" customWidth="1"/>
    <col min="18" max="18" width="17.453125" style="368" customWidth="1"/>
    <col min="19" max="19" width="37.08984375" style="368" customWidth="1"/>
    <col min="20" max="16384" width="14.453125" style="368"/>
  </cols>
  <sheetData>
    <row r="1" spans="1:19" ht="21.75" customHeight="1">
      <c r="A1" s="970" t="s">
        <v>536</v>
      </c>
      <c r="B1" s="971"/>
      <c r="C1" s="971"/>
      <c r="D1" s="971"/>
      <c r="E1" s="971"/>
      <c r="F1" s="971"/>
      <c r="G1" s="971"/>
      <c r="H1" s="971"/>
      <c r="I1" s="971"/>
      <c r="J1" s="971"/>
      <c r="K1" s="971"/>
      <c r="L1" s="971"/>
      <c r="M1" s="971"/>
      <c r="N1" s="971"/>
      <c r="O1" s="971"/>
      <c r="P1" s="971"/>
      <c r="Q1" s="971"/>
      <c r="R1" s="966"/>
      <c r="S1" s="42"/>
    </row>
    <row r="2" spans="1:19" ht="70">
      <c r="A2" s="8" t="s">
        <v>500</v>
      </c>
      <c r="B2" s="8" t="s">
        <v>501</v>
      </c>
      <c r="C2" s="8" t="s">
        <v>537</v>
      </c>
      <c r="D2" s="425" t="s">
        <v>679</v>
      </c>
      <c r="E2" s="8" t="s">
        <v>504</v>
      </c>
      <c r="F2" s="8" t="s">
        <v>505</v>
      </c>
      <c r="G2" s="8" t="s">
        <v>539</v>
      </c>
      <c r="H2" s="8" t="s">
        <v>507</v>
      </c>
      <c r="I2" s="8" t="s">
        <v>508</v>
      </c>
      <c r="J2" s="8" t="s">
        <v>510</v>
      </c>
      <c r="K2" s="8" t="s">
        <v>509</v>
      </c>
      <c r="L2" s="8" t="s">
        <v>540</v>
      </c>
      <c r="M2" s="8" t="s">
        <v>512</v>
      </c>
      <c r="N2" s="8" t="s">
        <v>513</v>
      </c>
      <c r="O2" s="8" t="s">
        <v>514</v>
      </c>
      <c r="P2" s="8" t="s">
        <v>541</v>
      </c>
      <c r="Q2" s="8" t="s">
        <v>516</v>
      </c>
      <c r="R2" s="8" t="s">
        <v>542</v>
      </c>
      <c r="S2" s="43"/>
    </row>
    <row r="3" spans="1:19" ht="14.5">
      <c r="A3" s="1052" t="s">
        <v>543</v>
      </c>
      <c r="B3" s="1053"/>
      <c r="C3" s="426" t="s">
        <v>544</v>
      </c>
      <c r="D3" s="558"/>
      <c r="E3" s="559" t="str">
        <f t="shared" ref="E3:E34" si="0">IF(D3="","",D3/$D$66)</f>
        <v/>
      </c>
      <c r="F3" s="429"/>
      <c r="G3" s="558"/>
      <c r="H3" s="428" t="str">
        <f t="shared" ref="H3:H34" si="1">IF(G3="","",G3/$G$66)</f>
        <v/>
      </c>
      <c r="I3" s="429"/>
      <c r="J3" s="431" t="s">
        <v>545</v>
      </c>
      <c r="K3" s="432"/>
      <c r="L3" s="575" t="s">
        <v>546</v>
      </c>
      <c r="M3" s="432"/>
      <c r="N3" s="433"/>
      <c r="O3" s="433"/>
      <c r="P3" s="432"/>
      <c r="Q3" s="432"/>
      <c r="R3" s="434"/>
      <c r="S3" s="43"/>
    </row>
    <row r="4" spans="1:19" ht="14.5">
      <c r="A4" s="1054"/>
      <c r="B4" s="1055"/>
      <c r="C4" s="435" t="s">
        <v>549</v>
      </c>
      <c r="D4" s="558"/>
      <c r="E4" s="559" t="str">
        <f t="shared" si="0"/>
        <v/>
      </c>
      <c r="F4" s="429"/>
      <c r="G4" s="558"/>
      <c r="H4" s="428" t="str">
        <f t="shared" si="1"/>
        <v/>
      </c>
      <c r="I4" s="429"/>
      <c r="J4" s="436" t="s">
        <v>550</v>
      </c>
      <c r="K4" s="437"/>
      <c r="L4" s="373"/>
      <c r="M4" s="437"/>
      <c r="N4" s="437"/>
      <c r="O4" s="437"/>
      <c r="P4" s="437"/>
      <c r="Q4" s="437"/>
      <c r="R4" s="438"/>
      <c r="S4" s="43"/>
    </row>
    <row r="5" spans="1:19" ht="14.5">
      <c r="A5" s="1056"/>
      <c r="B5" s="1057"/>
      <c r="C5" s="435" t="s">
        <v>551</v>
      </c>
      <c r="D5" s="558"/>
      <c r="E5" s="559" t="str">
        <f t="shared" si="0"/>
        <v/>
      </c>
      <c r="F5" s="429"/>
      <c r="G5" s="558"/>
      <c r="H5" s="428" t="str">
        <f t="shared" si="1"/>
        <v/>
      </c>
      <c r="I5" s="429"/>
      <c r="J5" s="436" t="s">
        <v>550</v>
      </c>
      <c r="K5" s="437"/>
      <c r="L5" s="373"/>
      <c r="M5" s="437"/>
      <c r="N5" s="437"/>
      <c r="O5" s="437"/>
      <c r="P5" s="437"/>
      <c r="Q5" s="437"/>
      <c r="R5" s="438"/>
      <c r="S5" s="43"/>
    </row>
    <row r="6" spans="1:19" ht="42">
      <c r="A6" s="1052" t="s">
        <v>552</v>
      </c>
      <c r="B6" s="1053"/>
      <c r="C6" s="439" t="s">
        <v>553</v>
      </c>
      <c r="D6" s="558"/>
      <c r="E6" s="559" t="str">
        <f t="shared" si="0"/>
        <v/>
      </c>
      <c r="F6" s="429"/>
      <c r="G6" s="558"/>
      <c r="H6" s="428" t="str">
        <f t="shared" si="1"/>
        <v/>
      </c>
      <c r="I6" s="429"/>
      <c r="J6" s="440" t="s">
        <v>554</v>
      </c>
      <c r="K6" s="432"/>
      <c r="L6" s="575" t="s">
        <v>546</v>
      </c>
      <c r="M6" s="432"/>
      <c r="N6" s="433"/>
      <c r="O6" s="433"/>
      <c r="P6" s="432"/>
      <c r="Q6" s="432"/>
      <c r="R6" s="434"/>
      <c r="S6" s="43"/>
    </row>
    <row r="7" spans="1:19" ht="41.5" customHeight="1">
      <c r="A7" s="1054"/>
      <c r="B7" s="1055"/>
      <c r="C7" s="439" t="s">
        <v>556</v>
      </c>
      <c r="D7" s="558"/>
      <c r="E7" s="559" t="str">
        <f t="shared" si="0"/>
        <v/>
      </c>
      <c r="F7" s="429"/>
      <c r="G7" s="558"/>
      <c r="H7" s="428" t="str">
        <f t="shared" si="1"/>
        <v/>
      </c>
      <c r="I7" s="429"/>
      <c r="J7" s="440" t="s">
        <v>554</v>
      </c>
      <c r="K7" s="432"/>
      <c r="L7" s="576" t="s">
        <v>563</v>
      </c>
      <c r="M7" s="432"/>
      <c r="N7" s="432"/>
      <c r="O7" s="432"/>
      <c r="P7" s="432"/>
      <c r="Q7" s="432"/>
      <c r="R7" s="434"/>
      <c r="S7" s="43"/>
    </row>
    <row r="8" spans="1:19" ht="28">
      <c r="A8" s="1054"/>
      <c r="B8" s="1055"/>
      <c r="C8" s="426" t="s">
        <v>559</v>
      </c>
      <c r="D8" s="558"/>
      <c r="E8" s="559" t="str">
        <f t="shared" si="0"/>
        <v/>
      </c>
      <c r="F8" s="429"/>
      <c r="G8" s="558"/>
      <c r="H8" s="428" t="str">
        <f t="shared" si="1"/>
        <v/>
      </c>
      <c r="I8" s="429"/>
      <c r="J8" s="431" t="s">
        <v>545</v>
      </c>
      <c r="K8" s="432"/>
      <c r="L8" s="575" t="s">
        <v>546</v>
      </c>
      <c r="M8" s="432"/>
      <c r="N8" s="432"/>
      <c r="O8" s="432"/>
      <c r="P8" s="432"/>
      <c r="Q8" s="432"/>
      <c r="R8" s="434"/>
      <c r="S8" s="43"/>
    </row>
    <row r="9" spans="1:19" ht="42">
      <c r="A9" s="1056"/>
      <c r="B9" s="1057"/>
      <c r="C9" s="435" t="s">
        <v>560</v>
      </c>
      <c r="D9" s="558"/>
      <c r="E9" s="559" t="str">
        <f t="shared" si="0"/>
        <v/>
      </c>
      <c r="F9" s="429"/>
      <c r="G9" s="558"/>
      <c r="H9" s="428" t="str">
        <f t="shared" si="1"/>
        <v/>
      </c>
      <c r="I9" s="429"/>
      <c r="J9" s="436" t="s">
        <v>550</v>
      </c>
      <c r="K9" s="437"/>
      <c r="L9" s="373"/>
      <c r="M9" s="437"/>
      <c r="N9" s="437"/>
      <c r="O9" s="437"/>
      <c r="P9" s="437"/>
      <c r="Q9" s="437"/>
      <c r="R9" s="438"/>
      <c r="S9" s="43"/>
    </row>
    <row r="10" spans="1:19" ht="48" customHeight="1">
      <c r="A10" s="1067" t="s">
        <v>561</v>
      </c>
      <c r="B10" s="1067" t="s">
        <v>562</v>
      </c>
      <c r="C10" s="450" t="s">
        <v>986</v>
      </c>
      <c r="D10" s="558"/>
      <c r="E10" s="559" t="str">
        <f t="shared" si="0"/>
        <v/>
      </c>
      <c r="F10" s="429"/>
      <c r="G10" s="558"/>
      <c r="H10" s="428" t="str">
        <f t="shared" si="1"/>
        <v/>
      </c>
      <c r="I10" s="429"/>
      <c r="J10" s="440" t="s">
        <v>554</v>
      </c>
      <c r="K10" s="432"/>
      <c r="L10" s="432"/>
      <c r="M10" s="432"/>
      <c r="N10" s="433"/>
      <c r="O10" s="433"/>
      <c r="P10" s="432"/>
      <c r="Q10" s="432"/>
      <c r="R10" s="434"/>
      <c r="S10" s="43"/>
    </row>
    <row r="11" spans="1:19" ht="28">
      <c r="A11" s="982"/>
      <c r="B11" s="982"/>
      <c r="C11" s="450" t="s">
        <v>1007</v>
      </c>
      <c r="D11" s="558"/>
      <c r="E11" s="559" t="str">
        <f t="shared" si="0"/>
        <v/>
      </c>
      <c r="F11" s="429"/>
      <c r="G11" s="558"/>
      <c r="H11" s="428" t="str">
        <f t="shared" si="1"/>
        <v/>
      </c>
      <c r="I11" s="429"/>
      <c r="J11" s="440" t="s">
        <v>554</v>
      </c>
      <c r="K11" s="432"/>
      <c r="L11" s="432"/>
      <c r="M11" s="432"/>
      <c r="N11" s="432"/>
      <c r="O11" s="432"/>
      <c r="P11" s="432"/>
      <c r="Q11" s="432"/>
      <c r="R11" s="434"/>
      <c r="S11" s="43"/>
    </row>
    <row r="12" spans="1:19" ht="15.75" customHeight="1">
      <c r="A12" s="982"/>
      <c r="B12" s="982"/>
      <c r="C12" s="439" t="s">
        <v>564</v>
      </c>
      <c r="D12" s="558"/>
      <c r="E12" s="559" t="str">
        <f t="shared" si="0"/>
        <v/>
      </c>
      <c r="F12" s="429"/>
      <c r="G12" s="558"/>
      <c r="H12" s="428" t="str">
        <f t="shared" si="1"/>
        <v/>
      </c>
      <c r="I12" s="429"/>
      <c r="J12" s="440" t="s">
        <v>554</v>
      </c>
      <c r="K12" s="432"/>
      <c r="L12" s="432"/>
      <c r="M12" s="432"/>
      <c r="N12" s="433"/>
      <c r="O12" s="433"/>
      <c r="P12" s="432"/>
      <c r="Q12" s="432"/>
      <c r="R12" s="1002"/>
      <c r="S12" s="43"/>
    </row>
    <row r="13" spans="1:19" ht="15.75" customHeight="1">
      <c r="A13" s="982"/>
      <c r="B13" s="982"/>
      <c r="C13" s="441" t="s">
        <v>568</v>
      </c>
      <c r="D13" s="558"/>
      <c r="E13" s="559" t="str">
        <f t="shared" si="0"/>
        <v/>
      </c>
      <c r="F13" s="429"/>
      <c r="G13" s="558"/>
      <c r="H13" s="428" t="str">
        <f t="shared" si="1"/>
        <v/>
      </c>
      <c r="I13" s="429"/>
      <c r="J13" s="440" t="s">
        <v>554</v>
      </c>
      <c r="K13" s="432"/>
      <c r="L13" s="432"/>
      <c r="M13" s="432"/>
      <c r="N13" s="433"/>
      <c r="O13" s="433"/>
      <c r="P13" s="432"/>
      <c r="Q13" s="432"/>
      <c r="R13" s="982"/>
      <c r="S13" s="43"/>
    </row>
    <row r="14" spans="1:19" ht="28">
      <c r="A14" s="982"/>
      <c r="B14" s="982"/>
      <c r="C14" s="439" t="s">
        <v>571</v>
      </c>
      <c r="D14" s="558"/>
      <c r="E14" s="559" t="str">
        <f t="shared" si="0"/>
        <v/>
      </c>
      <c r="F14" s="429"/>
      <c r="G14" s="558"/>
      <c r="H14" s="428" t="str">
        <f t="shared" si="1"/>
        <v/>
      </c>
      <c r="I14" s="429"/>
      <c r="J14" s="440" t="s">
        <v>554</v>
      </c>
      <c r="K14" s="432"/>
      <c r="L14" s="432"/>
      <c r="M14" s="432"/>
      <c r="N14" s="433"/>
      <c r="O14" s="433"/>
      <c r="P14" s="432"/>
      <c r="Q14" s="432"/>
      <c r="R14" s="982"/>
      <c r="S14" s="43"/>
    </row>
    <row r="15" spans="1:19" ht="49.5" customHeight="1">
      <c r="A15" s="982"/>
      <c r="B15" s="983"/>
      <c r="C15" s="442" t="s">
        <v>575</v>
      </c>
      <c r="D15" s="558"/>
      <c r="E15" s="559" t="str">
        <f t="shared" si="0"/>
        <v/>
      </c>
      <c r="F15" s="429"/>
      <c r="G15" s="558"/>
      <c r="H15" s="428" t="str">
        <f t="shared" si="1"/>
        <v/>
      </c>
      <c r="I15" s="429"/>
      <c r="J15" s="431" t="s">
        <v>545</v>
      </c>
      <c r="K15" s="432"/>
      <c r="L15" s="432"/>
      <c r="M15" s="432"/>
      <c r="N15" s="433"/>
      <c r="O15" s="433"/>
      <c r="P15" s="432"/>
      <c r="Q15" s="432"/>
      <c r="R15" s="983"/>
      <c r="S15" s="43"/>
    </row>
    <row r="16" spans="1:19" ht="40.5" customHeight="1">
      <c r="A16" s="982"/>
      <c r="B16" s="1067" t="s">
        <v>576</v>
      </c>
      <c r="C16" s="560" t="s">
        <v>577</v>
      </c>
      <c r="D16" s="558"/>
      <c r="E16" s="559" t="str">
        <f t="shared" si="0"/>
        <v/>
      </c>
      <c r="F16" s="429"/>
      <c r="G16" s="558"/>
      <c r="H16" s="428" t="str">
        <f t="shared" si="1"/>
        <v/>
      </c>
      <c r="I16" s="429"/>
      <c r="J16" s="440" t="s">
        <v>554</v>
      </c>
      <c r="K16" s="432"/>
      <c r="L16" s="432"/>
      <c r="M16" s="432"/>
      <c r="N16" s="433"/>
      <c r="O16" s="433"/>
      <c r="P16" s="432"/>
      <c r="Q16" s="432"/>
      <c r="R16" s="434"/>
      <c r="S16" s="43"/>
    </row>
    <row r="17" spans="1:19" ht="32.5" customHeight="1">
      <c r="A17" s="982"/>
      <c r="B17" s="983"/>
      <c r="C17" s="442" t="s">
        <v>578</v>
      </c>
      <c r="D17" s="558"/>
      <c r="E17" s="559" t="str">
        <f t="shared" si="0"/>
        <v/>
      </c>
      <c r="F17" s="429"/>
      <c r="G17" s="558"/>
      <c r="H17" s="428" t="str">
        <f t="shared" si="1"/>
        <v/>
      </c>
      <c r="I17" s="429"/>
      <c r="J17" s="431" t="s">
        <v>545</v>
      </c>
      <c r="K17" s="432"/>
      <c r="L17" s="432"/>
      <c r="M17" s="432"/>
      <c r="N17" s="432"/>
      <c r="O17" s="432"/>
      <c r="P17" s="432"/>
      <c r="Q17" s="432"/>
      <c r="R17" s="434"/>
      <c r="S17" s="43"/>
    </row>
    <row r="18" spans="1:19" ht="32" customHeight="1">
      <c r="A18" s="982"/>
      <c r="B18" s="1069" t="s">
        <v>579</v>
      </c>
      <c r="C18" s="443" t="s">
        <v>580</v>
      </c>
      <c r="D18" s="558"/>
      <c r="E18" s="559" t="str">
        <f t="shared" si="0"/>
        <v/>
      </c>
      <c r="F18" s="429"/>
      <c r="G18" s="558"/>
      <c r="H18" s="428" t="str">
        <f t="shared" si="1"/>
        <v/>
      </c>
      <c r="I18" s="429"/>
      <c r="J18" s="440" t="s">
        <v>554</v>
      </c>
      <c r="K18" s="432"/>
      <c r="L18" s="432"/>
      <c r="M18" s="432"/>
      <c r="N18" s="432"/>
      <c r="O18" s="432"/>
      <c r="P18" s="432"/>
      <c r="Q18" s="432"/>
      <c r="R18" s="434"/>
      <c r="S18" s="43"/>
    </row>
    <row r="19" spans="1:19" ht="32.5" customHeight="1">
      <c r="A19" s="982"/>
      <c r="B19" s="983"/>
      <c r="C19" s="426" t="s">
        <v>581</v>
      </c>
      <c r="D19" s="558"/>
      <c r="E19" s="559" t="str">
        <f t="shared" si="0"/>
        <v/>
      </c>
      <c r="F19" s="429"/>
      <c r="G19" s="558"/>
      <c r="H19" s="428" t="str">
        <f t="shared" si="1"/>
        <v/>
      </c>
      <c r="I19" s="429"/>
      <c r="J19" s="431" t="s">
        <v>545</v>
      </c>
      <c r="K19" s="432"/>
      <c r="L19" s="432"/>
      <c r="M19" s="432"/>
      <c r="N19" s="432"/>
      <c r="O19" s="432"/>
      <c r="P19" s="432"/>
      <c r="Q19" s="432"/>
      <c r="R19" s="434"/>
      <c r="S19" s="43"/>
    </row>
    <row r="20" spans="1:19" ht="48" customHeight="1">
      <c r="A20" s="983"/>
      <c r="B20" s="1070" t="s">
        <v>982</v>
      </c>
      <c r="C20" s="985"/>
      <c r="D20" s="558"/>
      <c r="E20" s="559" t="str">
        <f t="shared" si="0"/>
        <v/>
      </c>
      <c r="F20" s="429"/>
      <c r="G20" s="558"/>
      <c r="H20" s="428" t="str">
        <f t="shared" si="1"/>
        <v/>
      </c>
      <c r="I20" s="429"/>
      <c r="J20" s="436" t="s">
        <v>550</v>
      </c>
      <c r="K20" s="437"/>
      <c r="L20" s="373"/>
      <c r="M20" s="437"/>
      <c r="N20" s="437"/>
      <c r="O20" s="437"/>
      <c r="P20" s="437"/>
      <c r="Q20" s="437"/>
      <c r="R20" s="438"/>
      <c r="S20" s="43"/>
    </row>
    <row r="21" spans="1:19" ht="46.5" customHeight="1">
      <c r="A21" s="1067" t="s">
        <v>582</v>
      </c>
      <c r="B21" s="1071" t="s">
        <v>680</v>
      </c>
      <c r="C21" s="439" t="s">
        <v>584</v>
      </c>
      <c r="D21" s="558"/>
      <c r="E21" s="559" t="str">
        <f t="shared" si="0"/>
        <v/>
      </c>
      <c r="F21" s="429"/>
      <c r="G21" s="558"/>
      <c r="H21" s="428" t="str">
        <f t="shared" si="1"/>
        <v/>
      </c>
      <c r="I21" s="429"/>
      <c r="J21" s="440" t="s">
        <v>554</v>
      </c>
      <c r="K21" s="432"/>
      <c r="L21" s="432"/>
      <c r="M21" s="432"/>
      <c r="N21" s="432"/>
      <c r="O21" s="432"/>
      <c r="P21" s="432"/>
      <c r="Q21" s="432"/>
      <c r="R21" s="434"/>
      <c r="S21" s="43"/>
    </row>
    <row r="22" spans="1:19" ht="32" customHeight="1">
      <c r="A22" s="982"/>
      <c r="B22" s="982"/>
      <c r="C22" s="439" t="s">
        <v>580</v>
      </c>
      <c r="D22" s="558"/>
      <c r="E22" s="559" t="str">
        <f t="shared" si="0"/>
        <v/>
      </c>
      <c r="F22" s="429"/>
      <c r="G22" s="558"/>
      <c r="H22" s="428" t="str">
        <f t="shared" si="1"/>
        <v/>
      </c>
      <c r="I22" s="429"/>
      <c r="J22" s="440" t="s">
        <v>554</v>
      </c>
      <c r="K22" s="432"/>
      <c r="L22" s="432"/>
      <c r="M22" s="432"/>
      <c r="N22" s="432"/>
      <c r="O22" s="432"/>
      <c r="P22" s="432"/>
      <c r="Q22" s="432"/>
      <c r="R22" s="434"/>
      <c r="S22" s="43"/>
    </row>
    <row r="23" spans="1:19" ht="34" customHeight="1">
      <c r="A23" s="982"/>
      <c r="B23" s="983"/>
      <c r="C23" s="439" t="s">
        <v>586</v>
      </c>
      <c r="D23" s="558"/>
      <c r="E23" s="559" t="str">
        <f t="shared" si="0"/>
        <v/>
      </c>
      <c r="F23" s="429"/>
      <c r="G23" s="558"/>
      <c r="H23" s="428" t="str">
        <f t="shared" si="1"/>
        <v/>
      </c>
      <c r="I23" s="429"/>
      <c r="J23" s="440" t="s">
        <v>554</v>
      </c>
      <c r="K23" s="432"/>
      <c r="L23" s="432"/>
      <c r="M23" s="432"/>
      <c r="N23" s="432"/>
      <c r="O23" s="432"/>
      <c r="P23" s="432"/>
      <c r="Q23" s="432"/>
      <c r="R23" s="434"/>
      <c r="S23" s="43"/>
    </row>
    <row r="24" spans="1:19" ht="50.5" customHeight="1">
      <c r="A24" s="982"/>
      <c r="B24" s="1067" t="s">
        <v>588</v>
      </c>
      <c r="C24" s="439" t="s">
        <v>584</v>
      </c>
      <c r="D24" s="558"/>
      <c r="E24" s="559" t="str">
        <f t="shared" si="0"/>
        <v/>
      </c>
      <c r="F24" s="429"/>
      <c r="G24" s="558"/>
      <c r="H24" s="428" t="str">
        <f t="shared" si="1"/>
        <v/>
      </c>
      <c r="I24" s="429"/>
      <c r="J24" s="440" t="s">
        <v>554</v>
      </c>
      <c r="K24" s="432"/>
      <c r="L24" s="432"/>
      <c r="M24" s="432"/>
      <c r="N24" s="432"/>
      <c r="O24" s="432"/>
      <c r="P24" s="432"/>
      <c r="Q24" s="432"/>
      <c r="R24" s="434"/>
      <c r="S24" s="43"/>
    </row>
    <row r="25" spans="1:19" ht="35.5" customHeight="1">
      <c r="A25" s="982"/>
      <c r="B25" s="982"/>
      <c r="C25" s="443" t="s">
        <v>589</v>
      </c>
      <c r="D25" s="558"/>
      <c r="E25" s="559" t="str">
        <f t="shared" si="0"/>
        <v/>
      </c>
      <c r="F25" s="429"/>
      <c r="G25" s="558"/>
      <c r="H25" s="428" t="str">
        <f t="shared" si="1"/>
        <v/>
      </c>
      <c r="I25" s="429"/>
      <c r="J25" s="440" t="s">
        <v>554</v>
      </c>
      <c r="K25" s="432"/>
      <c r="L25" s="432"/>
      <c r="M25" s="432"/>
      <c r="N25" s="432"/>
      <c r="O25" s="432"/>
      <c r="P25" s="432"/>
      <c r="Q25" s="432"/>
      <c r="R25" s="434"/>
      <c r="S25" s="43"/>
    </row>
    <row r="26" spans="1:19" ht="37" customHeight="1">
      <c r="A26" s="982"/>
      <c r="B26" s="982"/>
      <c r="C26" s="439" t="s">
        <v>586</v>
      </c>
      <c r="D26" s="558"/>
      <c r="E26" s="559" t="str">
        <f t="shared" si="0"/>
        <v/>
      </c>
      <c r="F26" s="429"/>
      <c r="G26" s="558"/>
      <c r="H26" s="428" t="str">
        <f t="shared" si="1"/>
        <v/>
      </c>
      <c r="I26" s="429"/>
      <c r="J26" s="440" t="s">
        <v>554</v>
      </c>
      <c r="K26" s="432"/>
      <c r="L26" s="432"/>
      <c r="M26" s="432"/>
      <c r="N26" s="432"/>
      <c r="O26" s="432"/>
      <c r="P26" s="432"/>
      <c r="Q26" s="432"/>
      <c r="R26" s="434"/>
      <c r="S26" s="43"/>
    </row>
    <row r="27" spans="1:19" ht="47.5" customHeight="1">
      <c r="A27" s="982"/>
      <c r="B27" s="982"/>
      <c r="C27" s="426" t="s">
        <v>587</v>
      </c>
      <c r="D27" s="558"/>
      <c r="E27" s="559" t="str">
        <f t="shared" si="0"/>
        <v/>
      </c>
      <c r="F27" s="429"/>
      <c r="G27" s="558"/>
      <c r="H27" s="428" t="str">
        <f t="shared" si="1"/>
        <v/>
      </c>
      <c r="I27" s="429"/>
      <c r="J27" s="431" t="s">
        <v>545</v>
      </c>
      <c r="K27" s="432"/>
      <c r="L27" s="432"/>
      <c r="M27" s="432"/>
      <c r="N27" s="432"/>
      <c r="O27" s="432"/>
      <c r="P27" s="432"/>
      <c r="Q27" s="432"/>
      <c r="R27" s="434"/>
      <c r="S27" s="43"/>
    </row>
    <row r="28" spans="1:19" ht="47.5" customHeight="1">
      <c r="A28" s="982"/>
      <c r="B28" s="983"/>
      <c r="C28" s="445" t="s">
        <v>590</v>
      </c>
      <c r="D28" s="558"/>
      <c r="E28" s="559" t="str">
        <f t="shared" si="0"/>
        <v/>
      </c>
      <c r="F28" s="429"/>
      <c r="G28" s="558"/>
      <c r="H28" s="428" t="str">
        <f t="shared" si="1"/>
        <v/>
      </c>
      <c r="I28" s="429"/>
      <c r="J28" s="436" t="s">
        <v>550</v>
      </c>
      <c r="K28" s="437"/>
      <c r="L28" s="373"/>
      <c r="M28" s="437"/>
      <c r="N28" s="437"/>
      <c r="O28" s="437"/>
      <c r="P28" s="437"/>
      <c r="Q28" s="437"/>
      <c r="R28" s="438"/>
      <c r="S28" s="43"/>
    </row>
    <row r="29" spans="1:19" ht="22" customHeight="1">
      <c r="A29" s="983"/>
      <c r="B29" s="1064" t="s">
        <v>591</v>
      </c>
      <c r="C29" s="985"/>
      <c r="D29" s="558"/>
      <c r="E29" s="559" t="str">
        <f t="shared" si="0"/>
        <v/>
      </c>
      <c r="F29" s="429"/>
      <c r="G29" s="558"/>
      <c r="H29" s="428" t="str">
        <f t="shared" si="1"/>
        <v/>
      </c>
      <c r="I29" s="429"/>
      <c r="J29" s="431" t="s">
        <v>545</v>
      </c>
      <c r="K29" s="432"/>
      <c r="L29" s="432"/>
      <c r="M29" s="432"/>
      <c r="N29" s="432"/>
      <c r="O29" s="432"/>
      <c r="P29" s="432"/>
      <c r="Q29" s="432"/>
      <c r="R29" s="434"/>
      <c r="S29" s="43"/>
    </row>
    <row r="30" spans="1:19" ht="42">
      <c r="A30" s="1052" t="s">
        <v>681</v>
      </c>
      <c r="B30" s="1053"/>
      <c r="C30" s="439" t="s">
        <v>682</v>
      </c>
      <c r="D30" s="558"/>
      <c r="E30" s="559" t="str">
        <f t="shared" si="0"/>
        <v/>
      </c>
      <c r="F30" s="429"/>
      <c r="G30" s="558"/>
      <c r="H30" s="428" t="str">
        <f t="shared" si="1"/>
        <v/>
      </c>
      <c r="I30" s="429"/>
      <c r="J30" s="440" t="s">
        <v>554</v>
      </c>
      <c r="K30" s="432"/>
      <c r="L30" s="432"/>
      <c r="M30" s="432"/>
      <c r="N30" s="433"/>
      <c r="O30" s="433"/>
      <c r="P30" s="432"/>
      <c r="Q30" s="432"/>
      <c r="R30" s="434"/>
      <c r="S30" s="43"/>
    </row>
    <row r="31" spans="1:19" ht="42">
      <c r="A31" s="1054"/>
      <c r="B31" s="1055"/>
      <c r="C31" s="446" t="s">
        <v>594</v>
      </c>
      <c r="D31" s="558"/>
      <c r="E31" s="559" t="str">
        <f t="shared" si="0"/>
        <v/>
      </c>
      <c r="F31" s="429"/>
      <c r="G31" s="558"/>
      <c r="H31" s="428" t="str">
        <f t="shared" si="1"/>
        <v/>
      </c>
      <c r="I31" s="429"/>
      <c r="J31" s="431" t="s">
        <v>545</v>
      </c>
      <c r="K31" s="432"/>
      <c r="L31" s="432"/>
      <c r="M31" s="432"/>
      <c r="N31" s="432"/>
      <c r="O31" s="432"/>
      <c r="P31" s="432"/>
      <c r="Q31" s="432"/>
      <c r="R31" s="434"/>
      <c r="S31" s="43"/>
    </row>
    <row r="32" spans="1:19" ht="20" customHeight="1">
      <c r="A32" s="1054"/>
      <c r="B32" s="1055"/>
      <c r="C32" s="426" t="s">
        <v>595</v>
      </c>
      <c r="D32" s="558"/>
      <c r="E32" s="559" t="str">
        <f t="shared" si="0"/>
        <v/>
      </c>
      <c r="F32" s="429"/>
      <c r="G32" s="558"/>
      <c r="H32" s="428" t="str">
        <f t="shared" si="1"/>
        <v/>
      </c>
      <c r="I32" s="429"/>
      <c r="J32" s="431" t="s">
        <v>545</v>
      </c>
      <c r="K32" s="432"/>
      <c r="L32" s="432"/>
      <c r="M32" s="432"/>
      <c r="N32" s="433"/>
      <c r="O32" s="433"/>
      <c r="P32" s="432"/>
      <c r="Q32" s="432"/>
      <c r="R32" s="434"/>
      <c r="S32" s="43"/>
    </row>
    <row r="33" spans="1:19" ht="28">
      <c r="A33" s="1056"/>
      <c r="B33" s="1057"/>
      <c r="C33" s="426" t="s">
        <v>596</v>
      </c>
      <c r="D33" s="558"/>
      <c r="E33" s="559" t="str">
        <f t="shared" si="0"/>
        <v/>
      </c>
      <c r="F33" s="429"/>
      <c r="G33" s="558"/>
      <c r="H33" s="428" t="str">
        <f t="shared" si="1"/>
        <v/>
      </c>
      <c r="I33" s="429"/>
      <c r="J33" s="431" t="s">
        <v>545</v>
      </c>
      <c r="K33" s="432"/>
      <c r="L33" s="432"/>
      <c r="M33" s="432"/>
      <c r="N33" s="432"/>
      <c r="O33" s="432"/>
      <c r="P33" s="432"/>
      <c r="Q33" s="432"/>
      <c r="R33" s="434"/>
      <c r="S33" s="43"/>
    </row>
    <row r="34" spans="1:19" ht="45" customHeight="1">
      <c r="A34" s="1067" t="s">
        <v>597</v>
      </c>
      <c r="B34" s="1067" t="s">
        <v>598</v>
      </c>
      <c r="C34" s="439" t="s">
        <v>584</v>
      </c>
      <c r="D34" s="558"/>
      <c r="E34" s="559" t="str">
        <f t="shared" si="0"/>
        <v/>
      </c>
      <c r="F34" s="429"/>
      <c r="G34" s="558"/>
      <c r="H34" s="428" t="str">
        <f t="shared" si="1"/>
        <v/>
      </c>
      <c r="I34" s="429"/>
      <c r="J34" s="440" t="s">
        <v>554</v>
      </c>
      <c r="K34" s="432"/>
      <c r="L34" s="432"/>
      <c r="M34" s="432"/>
      <c r="N34" s="432"/>
      <c r="O34" s="432"/>
      <c r="P34" s="432"/>
      <c r="Q34" s="432"/>
      <c r="R34" s="434"/>
      <c r="S34" s="43"/>
    </row>
    <row r="35" spans="1:19" ht="33.5" customHeight="1">
      <c r="A35" s="982"/>
      <c r="B35" s="982"/>
      <c r="C35" s="443" t="s">
        <v>589</v>
      </c>
      <c r="D35" s="558"/>
      <c r="E35" s="559" t="str">
        <f t="shared" ref="E35:E65" si="2">IF(D35="","",D35/$D$66)</f>
        <v/>
      </c>
      <c r="F35" s="429"/>
      <c r="G35" s="558"/>
      <c r="H35" s="428" t="str">
        <f t="shared" ref="H35:H65" si="3">IF(G35="","",G35/$G$66)</f>
        <v/>
      </c>
      <c r="I35" s="429"/>
      <c r="J35" s="440" t="s">
        <v>554</v>
      </c>
      <c r="K35" s="432"/>
      <c r="L35" s="432"/>
      <c r="M35" s="432"/>
      <c r="N35" s="432"/>
      <c r="O35" s="432"/>
      <c r="P35" s="432"/>
      <c r="Q35" s="432"/>
      <c r="R35" s="434"/>
      <c r="S35" s="43"/>
    </row>
    <row r="36" spans="1:19" ht="32" customHeight="1">
      <c r="A36" s="982"/>
      <c r="B36" s="982"/>
      <c r="C36" s="441" t="s">
        <v>586</v>
      </c>
      <c r="D36" s="558"/>
      <c r="E36" s="559" t="str">
        <f t="shared" si="2"/>
        <v/>
      </c>
      <c r="F36" s="429">
        <v>1</v>
      </c>
      <c r="G36" s="558"/>
      <c r="H36" s="428" t="str">
        <f t="shared" si="3"/>
        <v/>
      </c>
      <c r="I36" s="429"/>
      <c r="J36" s="440" t="s">
        <v>554</v>
      </c>
      <c r="K36" s="432"/>
      <c r="L36" s="432"/>
      <c r="M36" s="432"/>
      <c r="N36" s="432"/>
      <c r="O36" s="432"/>
      <c r="P36" s="432"/>
      <c r="Q36" s="432"/>
      <c r="R36" s="434"/>
      <c r="S36" s="43"/>
    </row>
    <row r="37" spans="1:19" ht="33.5" customHeight="1">
      <c r="A37" s="982"/>
      <c r="B37" s="983"/>
      <c r="C37" s="446" t="s">
        <v>599</v>
      </c>
      <c r="D37" s="558"/>
      <c r="E37" s="559" t="str">
        <f t="shared" si="2"/>
        <v/>
      </c>
      <c r="F37" s="429"/>
      <c r="G37" s="558"/>
      <c r="H37" s="428" t="str">
        <f t="shared" si="3"/>
        <v/>
      </c>
      <c r="I37" s="429"/>
      <c r="J37" s="431" t="s">
        <v>545</v>
      </c>
      <c r="K37" s="432"/>
      <c r="L37" s="432"/>
      <c r="M37" s="432"/>
      <c r="N37" s="432"/>
      <c r="O37" s="432"/>
      <c r="P37" s="432"/>
      <c r="Q37" s="432"/>
      <c r="R37" s="434"/>
      <c r="S37" s="43"/>
    </row>
    <row r="38" spans="1:19" ht="44.5" customHeight="1">
      <c r="A38" s="982"/>
      <c r="B38" s="1067" t="s">
        <v>600</v>
      </c>
      <c r="C38" s="439" t="s">
        <v>584</v>
      </c>
      <c r="D38" s="558"/>
      <c r="E38" s="559" t="str">
        <f t="shared" si="2"/>
        <v/>
      </c>
      <c r="F38" s="429"/>
      <c r="G38" s="558"/>
      <c r="H38" s="428" t="str">
        <f t="shared" si="3"/>
        <v/>
      </c>
      <c r="I38" s="429"/>
      <c r="J38" s="440" t="s">
        <v>554</v>
      </c>
      <c r="K38" s="432"/>
      <c r="L38" s="432"/>
      <c r="M38" s="432"/>
      <c r="N38" s="432"/>
      <c r="O38" s="432"/>
      <c r="P38" s="432"/>
      <c r="Q38" s="432"/>
      <c r="R38" s="434"/>
      <c r="S38" s="43"/>
    </row>
    <row r="39" spans="1:19" ht="31" customHeight="1">
      <c r="A39" s="982"/>
      <c r="B39" s="982"/>
      <c r="C39" s="443" t="s">
        <v>589</v>
      </c>
      <c r="D39" s="558"/>
      <c r="E39" s="559" t="str">
        <f t="shared" si="2"/>
        <v/>
      </c>
      <c r="F39" s="429"/>
      <c r="G39" s="558"/>
      <c r="H39" s="428" t="str">
        <f t="shared" si="3"/>
        <v/>
      </c>
      <c r="I39" s="429"/>
      <c r="J39" s="440" t="s">
        <v>554</v>
      </c>
      <c r="K39" s="432"/>
      <c r="L39" s="432"/>
      <c r="M39" s="432"/>
      <c r="N39" s="432"/>
      <c r="O39" s="432"/>
      <c r="P39" s="432"/>
      <c r="Q39" s="432"/>
      <c r="R39" s="434"/>
      <c r="S39" s="43"/>
    </row>
    <row r="40" spans="1:19" ht="31" customHeight="1">
      <c r="A40" s="982"/>
      <c r="B40" s="982"/>
      <c r="C40" s="441" t="s">
        <v>586</v>
      </c>
      <c r="D40" s="558"/>
      <c r="E40" s="559" t="str">
        <f t="shared" si="2"/>
        <v/>
      </c>
      <c r="F40" s="429"/>
      <c r="G40" s="558"/>
      <c r="H40" s="428" t="str">
        <f t="shared" si="3"/>
        <v/>
      </c>
      <c r="I40" s="429"/>
      <c r="J40" s="440" t="s">
        <v>554</v>
      </c>
      <c r="K40" s="432"/>
      <c r="L40" s="432"/>
      <c r="M40" s="432"/>
      <c r="N40" s="432"/>
      <c r="O40" s="432"/>
      <c r="P40" s="432"/>
      <c r="Q40" s="432"/>
      <c r="R40" s="434"/>
      <c r="S40" s="43"/>
    </row>
    <row r="41" spans="1:19" ht="35" customHeight="1">
      <c r="A41" s="982"/>
      <c r="B41" s="982"/>
      <c r="C41" s="446" t="s">
        <v>599</v>
      </c>
      <c r="D41" s="558"/>
      <c r="E41" s="559" t="str">
        <f t="shared" si="2"/>
        <v/>
      </c>
      <c r="F41" s="429"/>
      <c r="G41" s="558"/>
      <c r="H41" s="428" t="str">
        <f t="shared" si="3"/>
        <v/>
      </c>
      <c r="I41" s="429"/>
      <c r="J41" s="431" t="s">
        <v>545</v>
      </c>
      <c r="K41" s="432"/>
      <c r="L41" s="432"/>
      <c r="M41" s="432"/>
      <c r="N41" s="432"/>
      <c r="O41" s="432"/>
      <c r="P41" s="432"/>
      <c r="Q41" s="432"/>
      <c r="R41" s="434"/>
      <c r="S41" s="43"/>
    </row>
    <row r="42" spans="1:19" ht="42">
      <c r="A42" s="982"/>
      <c r="B42" s="983"/>
      <c r="C42" s="445" t="s">
        <v>590</v>
      </c>
      <c r="D42" s="558"/>
      <c r="E42" s="559" t="str">
        <f t="shared" si="2"/>
        <v/>
      </c>
      <c r="F42" s="429"/>
      <c r="G42" s="558"/>
      <c r="H42" s="428" t="str">
        <f t="shared" si="3"/>
        <v/>
      </c>
      <c r="I42" s="429"/>
      <c r="J42" s="436" t="s">
        <v>550</v>
      </c>
      <c r="K42" s="437"/>
      <c r="L42" s="373"/>
      <c r="M42" s="437"/>
      <c r="N42" s="437"/>
      <c r="O42" s="437"/>
      <c r="P42" s="437"/>
      <c r="Q42" s="437"/>
      <c r="R42" s="438"/>
      <c r="S42" s="43"/>
    </row>
    <row r="43" spans="1:19" ht="14.5">
      <c r="A43" s="982"/>
      <c r="B43" s="1072" t="s">
        <v>591</v>
      </c>
      <c r="C43" s="985"/>
      <c r="D43" s="558"/>
      <c r="E43" s="559" t="str">
        <f t="shared" si="2"/>
        <v/>
      </c>
      <c r="F43" s="429"/>
      <c r="G43" s="558"/>
      <c r="H43" s="428" t="str">
        <f t="shared" si="3"/>
        <v/>
      </c>
      <c r="I43" s="429"/>
      <c r="J43" s="431" t="s">
        <v>545</v>
      </c>
      <c r="K43" s="432"/>
      <c r="L43" s="432"/>
      <c r="M43" s="432"/>
      <c r="N43" s="433"/>
      <c r="O43" s="433"/>
      <c r="P43" s="432"/>
      <c r="Q43" s="432"/>
      <c r="R43" s="434"/>
      <c r="S43" s="43"/>
    </row>
    <row r="44" spans="1:19" ht="46" customHeight="1">
      <c r="A44" s="982"/>
      <c r="B44" s="1072" t="s">
        <v>601</v>
      </c>
      <c r="C44" s="985"/>
      <c r="D44" s="558"/>
      <c r="E44" s="559" t="str">
        <f t="shared" si="2"/>
        <v/>
      </c>
      <c r="F44" s="429"/>
      <c r="G44" s="558"/>
      <c r="H44" s="428" t="str">
        <f t="shared" si="3"/>
        <v/>
      </c>
      <c r="I44" s="429"/>
      <c r="J44" s="431" t="s">
        <v>545</v>
      </c>
      <c r="K44" s="432"/>
      <c r="L44" s="432"/>
      <c r="M44" s="432"/>
      <c r="N44" s="433"/>
      <c r="O44" s="433"/>
      <c r="P44" s="432"/>
      <c r="Q44" s="432"/>
      <c r="R44" s="434"/>
      <c r="S44" s="43"/>
    </row>
    <row r="45" spans="1:19" ht="50" customHeight="1">
      <c r="A45" s="983"/>
      <c r="B45" s="1068" t="s">
        <v>602</v>
      </c>
      <c r="C45" s="985"/>
      <c r="D45" s="558"/>
      <c r="E45" s="559" t="str">
        <f t="shared" si="2"/>
        <v/>
      </c>
      <c r="F45" s="429"/>
      <c r="G45" s="558"/>
      <c r="H45" s="428" t="str">
        <f t="shared" si="3"/>
        <v/>
      </c>
      <c r="I45" s="429"/>
      <c r="J45" s="436" t="s">
        <v>550</v>
      </c>
      <c r="K45" s="437"/>
      <c r="L45" s="373"/>
      <c r="M45" s="437"/>
      <c r="N45" s="447"/>
      <c r="O45" s="447"/>
      <c r="P45" s="437"/>
      <c r="Q45" s="437"/>
      <c r="R45" s="438"/>
      <c r="S45" s="43"/>
    </row>
    <row r="46" spans="1:19" ht="48.5" customHeight="1">
      <c r="A46" s="1067" t="s">
        <v>683</v>
      </c>
      <c r="B46" s="1073" t="s">
        <v>604</v>
      </c>
      <c r="C46" s="985"/>
      <c r="D46" s="561"/>
      <c r="E46" s="559" t="str">
        <f t="shared" si="2"/>
        <v/>
      </c>
      <c r="F46" s="562"/>
      <c r="G46" s="561"/>
      <c r="H46" s="428" t="str">
        <f t="shared" si="3"/>
        <v/>
      </c>
      <c r="I46" s="562"/>
      <c r="J46" s="440" t="s">
        <v>554</v>
      </c>
      <c r="K46" s="432"/>
      <c r="L46" s="575" t="s">
        <v>546</v>
      </c>
      <c r="M46" s="563"/>
      <c r="N46" s="563"/>
      <c r="O46" s="563"/>
      <c r="P46" s="563"/>
      <c r="Q46" s="432"/>
      <c r="R46" s="563"/>
      <c r="S46" s="43"/>
    </row>
    <row r="47" spans="1:19" ht="31.5" customHeight="1">
      <c r="A47" s="982"/>
      <c r="B47" s="1064" t="s">
        <v>606</v>
      </c>
      <c r="C47" s="985"/>
      <c r="D47" s="558"/>
      <c r="E47" s="559" t="str">
        <f t="shared" si="2"/>
        <v/>
      </c>
      <c r="F47" s="429"/>
      <c r="G47" s="558"/>
      <c r="H47" s="428" t="str">
        <f t="shared" si="3"/>
        <v/>
      </c>
      <c r="I47" s="429"/>
      <c r="J47" s="431" t="s">
        <v>545</v>
      </c>
      <c r="K47" s="432"/>
      <c r="L47" s="575" t="s">
        <v>546</v>
      </c>
      <c r="M47" s="432"/>
      <c r="N47" s="433"/>
      <c r="O47" s="433"/>
      <c r="P47" s="432"/>
      <c r="Q47" s="432"/>
      <c r="R47" s="434"/>
      <c r="S47" s="43"/>
    </row>
    <row r="48" spans="1:19" ht="58.5" customHeight="1">
      <c r="A48" s="982"/>
      <c r="B48" s="1065" t="s">
        <v>607</v>
      </c>
      <c r="C48" s="985"/>
      <c r="D48" s="558"/>
      <c r="E48" s="559" t="str">
        <f t="shared" si="2"/>
        <v/>
      </c>
      <c r="F48" s="429"/>
      <c r="G48" s="558"/>
      <c r="H48" s="428" t="str">
        <f t="shared" si="3"/>
        <v/>
      </c>
      <c r="I48" s="429"/>
      <c r="J48" s="440" t="s">
        <v>554</v>
      </c>
      <c r="K48" s="432"/>
      <c r="L48" s="575" t="s">
        <v>546</v>
      </c>
      <c r="M48" s="432"/>
      <c r="N48" s="433"/>
      <c r="O48" s="433"/>
      <c r="P48" s="432"/>
      <c r="Q48" s="432"/>
      <c r="R48" s="434"/>
      <c r="S48" s="43"/>
    </row>
    <row r="49" spans="1:19" ht="34" customHeight="1">
      <c r="A49" s="982"/>
      <c r="B49" s="1066" t="s">
        <v>684</v>
      </c>
      <c r="C49" s="985"/>
      <c r="D49" s="558"/>
      <c r="E49" s="559" t="str">
        <f t="shared" si="2"/>
        <v/>
      </c>
      <c r="F49" s="429"/>
      <c r="G49" s="558"/>
      <c r="H49" s="428" t="str">
        <f t="shared" si="3"/>
        <v/>
      </c>
      <c r="I49" s="429"/>
      <c r="J49" s="440" t="s">
        <v>554</v>
      </c>
      <c r="K49" s="432"/>
      <c r="L49" s="432"/>
      <c r="M49" s="432"/>
      <c r="N49" s="433"/>
      <c r="O49" s="433"/>
      <c r="P49" s="432"/>
      <c r="Q49" s="432"/>
      <c r="R49" s="434"/>
      <c r="S49" s="43"/>
    </row>
    <row r="50" spans="1:19" ht="28">
      <c r="A50" s="982"/>
      <c r="B50" s="1050" t="s">
        <v>608</v>
      </c>
      <c r="C50" s="450" t="s">
        <v>983</v>
      </c>
      <c r="D50" s="558"/>
      <c r="E50" s="559" t="str">
        <f t="shared" si="2"/>
        <v/>
      </c>
      <c r="F50" s="429"/>
      <c r="G50" s="558"/>
      <c r="H50" s="428" t="str">
        <f t="shared" si="3"/>
        <v/>
      </c>
      <c r="I50" s="429"/>
      <c r="J50" s="440" t="s">
        <v>554</v>
      </c>
      <c r="K50" s="432"/>
      <c r="L50" s="432"/>
      <c r="M50" s="432"/>
      <c r="N50" s="432"/>
      <c r="O50" s="432"/>
      <c r="P50" s="432"/>
      <c r="Q50" s="432"/>
      <c r="R50" s="434"/>
      <c r="S50" s="43"/>
    </row>
    <row r="51" spans="1:19" ht="14.5">
      <c r="A51" s="982"/>
      <c r="B51" s="982"/>
      <c r="C51" s="439" t="s">
        <v>609</v>
      </c>
      <c r="D51" s="558"/>
      <c r="E51" s="559" t="str">
        <f t="shared" si="2"/>
        <v/>
      </c>
      <c r="F51" s="429"/>
      <c r="G51" s="558"/>
      <c r="H51" s="428" t="str">
        <f t="shared" si="3"/>
        <v/>
      </c>
      <c r="I51" s="429"/>
      <c r="J51" s="440" t="s">
        <v>554</v>
      </c>
      <c r="K51" s="432"/>
      <c r="L51" s="575" t="s">
        <v>546</v>
      </c>
      <c r="M51" s="432"/>
      <c r="N51" s="432"/>
      <c r="O51" s="432"/>
      <c r="P51" s="432"/>
      <c r="Q51" s="432"/>
      <c r="R51" s="434"/>
      <c r="S51" s="43"/>
    </row>
    <row r="52" spans="1:19" ht="28">
      <c r="A52" s="983"/>
      <c r="B52" s="983"/>
      <c r="C52" s="451" t="s">
        <v>984</v>
      </c>
      <c r="D52" s="558"/>
      <c r="E52" s="559" t="str">
        <f t="shared" si="2"/>
        <v/>
      </c>
      <c r="F52" s="429"/>
      <c r="G52" s="558"/>
      <c r="H52" s="428" t="str">
        <f t="shared" si="3"/>
        <v/>
      </c>
      <c r="I52" s="429"/>
      <c r="J52" s="431" t="s">
        <v>545</v>
      </c>
      <c r="K52" s="432"/>
      <c r="L52" s="432"/>
      <c r="M52" s="432"/>
      <c r="N52" s="432"/>
      <c r="O52" s="432"/>
      <c r="P52" s="432"/>
      <c r="Q52" s="432"/>
      <c r="R52" s="434"/>
      <c r="S52" s="43"/>
    </row>
    <row r="53" spans="1:19" ht="30" customHeight="1">
      <c r="A53" s="1067" t="s">
        <v>610</v>
      </c>
      <c r="B53" s="1050" t="s">
        <v>611</v>
      </c>
      <c r="C53" s="439" t="s">
        <v>685</v>
      </c>
      <c r="D53" s="558"/>
      <c r="E53" s="559" t="str">
        <f t="shared" si="2"/>
        <v/>
      </c>
      <c r="F53" s="429"/>
      <c r="G53" s="558"/>
      <c r="H53" s="428" t="str">
        <f t="shared" si="3"/>
        <v/>
      </c>
      <c r="I53" s="429"/>
      <c r="J53" s="440" t="s">
        <v>554</v>
      </c>
      <c r="K53" s="432"/>
      <c r="L53" s="432"/>
      <c r="M53" s="432"/>
      <c r="N53" s="432"/>
      <c r="O53" s="432"/>
      <c r="P53" s="432"/>
      <c r="Q53" s="432"/>
      <c r="R53" s="434"/>
      <c r="S53" s="1051" t="s">
        <v>686</v>
      </c>
    </row>
    <row r="54" spans="1:19" ht="27" customHeight="1">
      <c r="A54" s="982"/>
      <c r="B54" s="982"/>
      <c r="C54" s="426" t="s">
        <v>687</v>
      </c>
      <c r="D54" s="558"/>
      <c r="E54" s="559" t="str">
        <f t="shared" si="2"/>
        <v/>
      </c>
      <c r="F54" s="429"/>
      <c r="G54" s="558"/>
      <c r="H54" s="428" t="str">
        <f t="shared" si="3"/>
        <v/>
      </c>
      <c r="I54" s="429"/>
      <c r="J54" s="431" t="s">
        <v>545</v>
      </c>
      <c r="K54" s="432"/>
      <c r="L54" s="432"/>
      <c r="M54" s="432"/>
      <c r="N54" s="433"/>
      <c r="O54" s="433"/>
      <c r="P54" s="432"/>
      <c r="Q54" s="432"/>
      <c r="R54" s="434"/>
      <c r="S54" s="999"/>
    </row>
    <row r="55" spans="1:19" ht="28.5" customHeight="1">
      <c r="A55" s="982"/>
      <c r="B55" s="983"/>
      <c r="C55" s="452" t="s">
        <v>688</v>
      </c>
      <c r="D55" s="558"/>
      <c r="E55" s="559" t="str">
        <f t="shared" si="2"/>
        <v/>
      </c>
      <c r="F55" s="429"/>
      <c r="G55" s="558"/>
      <c r="H55" s="428" t="str">
        <f t="shared" si="3"/>
        <v/>
      </c>
      <c r="I55" s="429"/>
      <c r="J55" s="436" t="s">
        <v>550</v>
      </c>
      <c r="K55" s="437"/>
      <c r="L55" s="373"/>
      <c r="M55" s="437"/>
      <c r="N55" s="437"/>
      <c r="O55" s="437"/>
      <c r="P55" s="437"/>
      <c r="Q55" s="471"/>
      <c r="R55" s="438"/>
      <c r="S55" s="999"/>
    </row>
    <row r="56" spans="1:19" ht="28">
      <c r="A56" s="982"/>
      <c r="B56" s="1050" t="s">
        <v>618</v>
      </c>
      <c r="C56" s="426" t="s">
        <v>689</v>
      </c>
      <c r="D56" s="558"/>
      <c r="E56" s="559" t="str">
        <f t="shared" si="2"/>
        <v/>
      </c>
      <c r="F56" s="429"/>
      <c r="G56" s="558"/>
      <c r="H56" s="428" t="str">
        <f t="shared" si="3"/>
        <v/>
      </c>
      <c r="I56" s="429"/>
      <c r="J56" s="431" t="s">
        <v>545</v>
      </c>
      <c r="K56" s="432"/>
      <c r="L56" s="432"/>
      <c r="M56" s="432"/>
      <c r="N56" s="432"/>
      <c r="O56" s="432"/>
      <c r="P56" s="432"/>
      <c r="Q56" s="432"/>
      <c r="R56" s="434"/>
      <c r="S56" s="999"/>
    </row>
    <row r="57" spans="1:19" ht="29.25" customHeight="1">
      <c r="A57" s="982"/>
      <c r="B57" s="982"/>
      <c r="C57" s="426" t="s">
        <v>690</v>
      </c>
      <c r="D57" s="558"/>
      <c r="E57" s="559" t="str">
        <f t="shared" si="2"/>
        <v/>
      </c>
      <c r="F57" s="429"/>
      <c r="G57" s="558"/>
      <c r="H57" s="428" t="str">
        <f t="shared" si="3"/>
        <v/>
      </c>
      <c r="I57" s="429"/>
      <c r="J57" s="431" t="s">
        <v>545</v>
      </c>
      <c r="K57" s="432"/>
      <c r="L57" s="432"/>
      <c r="M57" s="432"/>
      <c r="N57" s="433"/>
      <c r="O57" s="433"/>
      <c r="P57" s="432"/>
      <c r="Q57" s="432"/>
      <c r="R57" s="434"/>
      <c r="S57" s="999"/>
    </row>
    <row r="58" spans="1:19" ht="33" customHeight="1">
      <c r="A58" s="982"/>
      <c r="B58" s="983"/>
      <c r="C58" s="452" t="s">
        <v>688</v>
      </c>
      <c r="D58" s="558"/>
      <c r="E58" s="559" t="str">
        <f t="shared" si="2"/>
        <v/>
      </c>
      <c r="F58" s="429"/>
      <c r="G58" s="558"/>
      <c r="H58" s="428" t="str">
        <f t="shared" si="3"/>
        <v/>
      </c>
      <c r="I58" s="429"/>
      <c r="J58" s="436" t="s">
        <v>550</v>
      </c>
      <c r="K58" s="453"/>
      <c r="L58" s="454"/>
      <c r="M58" s="453"/>
      <c r="N58" s="453"/>
      <c r="O58" s="453"/>
      <c r="P58" s="453"/>
      <c r="Q58" s="437"/>
      <c r="R58" s="455"/>
      <c r="S58" s="999"/>
    </row>
    <row r="59" spans="1:19" ht="46" customHeight="1">
      <c r="A59" s="982"/>
      <c r="B59" s="456" t="s">
        <v>985</v>
      </c>
      <c r="C59" s="457" t="s">
        <v>619</v>
      </c>
      <c r="D59" s="558"/>
      <c r="E59" s="559" t="str">
        <f t="shared" si="2"/>
        <v/>
      </c>
      <c r="F59" s="429"/>
      <c r="G59" s="558"/>
      <c r="H59" s="428" t="str">
        <f t="shared" si="3"/>
        <v/>
      </c>
      <c r="I59" s="429"/>
      <c r="J59" s="436" t="s">
        <v>550</v>
      </c>
      <c r="K59" s="437"/>
      <c r="L59" s="373"/>
      <c r="M59" s="437"/>
      <c r="N59" s="437"/>
      <c r="O59" s="437"/>
      <c r="P59" s="437"/>
      <c r="Q59" s="437"/>
      <c r="R59" s="438"/>
      <c r="S59" s="999"/>
    </row>
    <row r="60" spans="1:19" ht="48.75" customHeight="1">
      <c r="A60" s="983"/>
      <c r="B60" s="458" t="s">
        <v>620</v>
      </c>
      <c r="C60" s="452" t="s">
        <v>619</v>
      </c>
      <c r="D60" s="558"/>
      <c r="E60" s="559" t="str">
        <f t="shared" si="2"/>
        <v/>
      </c>
      <c r="F60" s="429"/>
      <c r="G60" s="558"/>
      <c r="H60" s="428" t="str">
        <f t="shared" si="3"/>
        <v/>
      </c>
      <c r="I60" s="429"/>
      <c r="J60" s="436" t="s">
        <v>550</v>
      </c>
      <c r="K60" s="437"/>
      <c r="L60" s="373"/>
      <c r="M60" s="437"/>
      <c r="N60" s="437"/>
      <c r="O60" s="437"/>
      <c r="P60" s="437"/>
      <c r="Q60" s="437"/>
      <c r="R60" s="459"/>
      <c r="S60" s="999"/>
    </row>
    <row r="61" spans="1:19" ht="48.75" customHeight="1">
      <c r="A61" s="1052" t="s">
        <v>621</v>
      </c>
      <c r="B61" s="1053"/>
      <c r="C61" s="452" t="s">
        <v>622</v>
      </c>
      <c r="D61" s="558"/>
      <c r="E61" s="559" t="str">
        <f t="shared" si="2"/>
        <v/>
      </c>
      <c r="F61" s="429"/>
      <c r="G61" s="558"/>
      <c r="H61" s="428" t="str">
        <f t="shared" si="3"/>
        <v/>
      </c>
      <c r="I61" s="429"/>
      <c r="J61" s="436" t="s">
        <v>550</v>
      </c>
      <c r="K61" s="437"/>
      <c r="L61" s="373"/>
      <c r="M61" s="437"/>
      <c r="N61" s="437"/>
      <c r="O61" s="437"/>
      <c r="P61" s="437"/>
      <c r="Q61" s="437"/>
      <c r="R61" s="438"/>
      <c r="S61" s="43"/>
    </row>
    <row r="62" spans="1:19" ht="14.5">
      <c r="A62" s="1054"/>
      <c r="B62" s="1055"/>
      <c r="C62" s="435" t="s">
        <v>623</v>
      </c>
      <c r="D62" s="558"/>
      <c r="E62" s="559" t="str">
        <f t="shared" si="2"/>
        <v/>
      </c>
      <c r="F62" s="429"/>
      <c r="G62" s="558"/>
      <c r="H62" s="428" t="str">
        <f t="shared" si="3"/>
        <v/>
      </c>
      <c r="I62" s="429"/>
      <c r="J62" s="436" t="s">
        <v>550</v>
      </c>
      <c r="K62" s="437"/>
      <c r="L62" s="373"/>
      <c r="M62" s="437"/>
      <c r="N62" s="437"/>
      <c r="O62" s="437"/>
      <c r="P62" s="437"/>
      <c r="Q62" s="437"/>
      <c r="R62" s="438"/>
      <c r="S62" s="43"/>
    </row>
    <row r="63" spans="1:19" ht="56">
      <c r="A63" s="1054"/>
      <c r="B63" s="1055"/>
      <c r="C63" s="435" t="s">
        <v>624</v>
      </c>
      <c r="D63" s="558"/>
      <c r="E63" s="559" t="str">
        <f t="shared" si="2"/>
        <v/>
      </c>
      <c r="F63" s="429"/>
      <c r="G63" s="558"/>
      <c r="H63" s="428" t="str">
        <f t="shared" si="3"/>
        <v/>
      </c>
      <c r="I63" s="429"/>
      <c r="J63" s="436" t="s">
        <v>550</v>
      </c>
      <c r="K63" s="437"/>
      <c r="L63" s="373"/>
      <c r="M63" s="437"/>
      <c r="N63" s="437"/>
      <c r="O63" s="437"/>
      <c r="P63" s="437"/>
      <c r="Q63" s="436"/>
      <c r="R63" s="438"/>
      <c r="S63" s="43"/>
    </row>
    <row r="64" spans="1:19" ht="14.5">
      <c r="A64" s="1054"/>
      <c r="B64" s="1055"/>
      <c r="C64" s="458" t="s">
        <v>625</v>
      </c>
      <c r="D64" s="564"/>
      <c r="E64" s="559" t="str">
        <f t="shared" si="2"/>
        <v/>
      </c>
      <c r="F64" s="462"/>
      <c r="G64" s="558"/>
      <c r="H64" s="428" t="str">
        <f t="shared" si="3"/>
        <v/>
      </c>
      <c r="I64" s="462"/>
      <c r="J64" s="436" t="s">
        <v>550</v>
      </c>
      <c r="K64" s="436"/>
      <c r="L64" s="373"/>
      <c r="M64" s="436"/>
      <c r="N64" s="465"/>
      <c r="O64" s="436"/>
      <c r="P64" s="436"/>
      <c r="Q64" s="436"/>
      <c r="R64" s="435"/>
      <c r="S64" s="43"/>
    </row>
    <row r="65" spans="1:19" ht="48" customHeight="1">
      <c r="A65" s="1056"/>
      <c r="B65" s="1057"/>
      <c r="C65" s="458" t="s">
        <v>626</v>
      </c>
      <c r="D65" s="564"/>
      <c r="E65" s="559" t="str">
        <f t="shared" si="2"/>
        <v/>
      </c>
      <c r="F65" s="462"/>
      <c r="G65" s="558"/>
      <c r="H65" s="428" t="str">
        <f t="shared" si="3"/>
        <v/>
      </c>
      <c r="I65" s="462"/>
      <c r="J65" s="436" t="s">
        <v>550</v>
      </c>
      <c r="K65" s="436"/>
      <c r="L65" s="373"/>
      <c r="M65" s="436"/>
      <c r="N65" s="465"/>
      <c r="O65" s="436"/>
      <c r="P65" s="436"/>
      <c r="Q65" s="370"/>
      <c r="R65" s="435"/>
      <c r="S65" s="43"/>
    </row>
    <row r="66" spans="1:19" s="423" customFormat="1" ht="15.75" customHeight="1">
      <c r="A66" s="1058" t="s">
        <v>499</v>
      </c>
      <c r="B66" s="997"/>
      <c r="C66" s="985"/>
      <c r="D66" s="565">
        <f>SUM(D3:D65)</f>
        <v>0</v>
      </c>
      <c r="E66" s="467">
        <f>SUM($E$3:$E$65)</f>
        <v>0</v>
      </c>
      <c r="F66" s="468" t="e">
        <f>SUMPRODUCT($D$3:$D$65,$F$3:$F$65)/$D$66</f>
        <v>#DIV/0!</v>
      </c>
      <c r="G66" s="566">
        <f>SUM($G$3:$G$65)</f>
        <v>0</v>
      </c>
      <c r="H66" s="567">
        <f>SUM($H$3:$H$65)</f>
        <v>0</v>
      </c>
      <c r="I66" s="468" t="e">
        <f>SUMPRODUCT($G$3:$G$65,$I$3:$I$65)/$G$66</f>
        <v>#DIV/0!</v>
      </c>
      <c r="J66" s="370"/>
      <c r="K66" s="471"/>
      <c r="L66" s="471"/>
      <c r="M66" s="471"/>
      <c r="N66" s="472"/>
      <c r="O66" s="370"/>
      <c r="P66" s="370"/>
      <c r="Q66" s="370"/>
      <c r="R66" s="445"/>
      <c r="S66" s="570"/>
    </row>
    <row r="67" spans="1:19" ht="15.75" customHeight="1">
      <c r="A67" s="11"/>
      <c r="B67" s="12"/>
      <c r="C67" s="13"/>
      <c r="D67" s="14"/>
      <c r="E67" s="44"/>
      <c r="F67" s="45"/>
      <c r="G67" s="46"/>
      <c r="H67" s="47"/>
      <c r="I67" s="47"/>
      <c r="J67" s="14"/>
      <c r="K67" s="15"/>
      <c r="L67" s="15"/>
      <c r="M67" s="15"/>
      <c r="N67" s="14"/>
      <c r="O67" s="15"/>
      <c r="P67" s="15"/>
      <c r="Q67" s="15"/>
      <c r="R67" s="16"/>
      <c r="S67" s="42"/>
    </row>
    <row r="68" spans="1:19" ht="62.5" customHeight="1">
      <c r="A68" s="1062" t="s">
        <v>627</v>
      </c>
      <c r="B68" s="568" t="s">
        <v>987</v>
      </c>
      <c r="C68" s="481"/>
      <c r="D68" s="17"/>
      <c r="E68" s="1059" t="s">
        <v>632</v>
      </c>
      <c r="F68" s="1012"/>
      <c r="G68" s="1012"/>
      <c r="H68" s="1012"/>
      <c r="I68" s="973"/>
      <c r="J68" s="557"/>
      <c r="K68" s="419"/>
      <c r="L68" s="20"/>
      <c r="M68" s="20"/>
      <c r="N68" s="18"/>
      <c r="O68" s="20"/>
      <c r="P68" s="20"/>
      <c r="Q68" s="20"/>
      <c r="R68" s="21"/>
      <c r="S68" s="42"/>
    </row>
    <row r="69" spans="1:19" ht="14.5">
      <c r="A69" s="993"/>
      <c r="B69" s="445" t="s">
        <v>629</v>
      </c>
      <c r="C69" s="481"/>
      <c r="D69" s="17"/>
      <c r="E69" s="1060" t="s">
        <v>691</v>
      </c>
      <c r="F69" s="1012"/>
      <c r="G69" s="1013"/>
      <c r="H69" s="23" t="s">
        <v>692</v>
      </c>
      <c r="I69" s="495" t="e">
        <f>ROUND(SUMPRODUCT($D$3:$D$65,$F$3:$F$65)/(SUMIF($J$3:$J$65,"required",$D$3:$D$65)+SUMIF($J$3:$J$65,"optional",$D$3:$D$65)),2)</f>
        <v>#DIV/0!</v>
      </c>
      <c r="J69" s="420"/>
      <c r="K69" s="417"/>
      <c r="L69" s="20"/>
      <c r="M69" s="1061" t="s">
        <v>633</v>
      </c>
      <c r="N69" s="1042"/>
      <c r="O69" s="20"/>
      <c r="P69" s="20"/>
      <c r="Q69" s="20"/>
      <c r="R69" s="21"/>
      <c r="S69" s="42"/>
    </row>
    <row r="70" spans="1:19" ht="75.75" customHeight="1">
      <c r="A70" s="993"/>
      <c r="B70" s="445" t="s">
        <v>630</v>
      </c>
      <c r="C70" s="481"/>
      <c r="D70" s="17"/>
      <c r="E70" s="974"/>
      <c r="F70" s="999"/>
      <c r="G70" s="813"/>
      <c r="H70" s="24" t="s">
        <v>637</v>
      </c>
      <c r="I70" s="573" t="e">
        <f>IF($I$69&gt;67%,"OK: Targets cover 67% or more of PTB","Please increase coverage to meet the 67% minimum coverage of PTB")</f>
        <v>#DIV/0!</v>
      </c>
      <c r="J70" s="420"/>
      <c r="K70" s="417"/>
      <c r="L70" s="22"/>
      <c r="M70" s="48" t="s">
        <v>635</v>
      </c>
      <c r="N70" s="574" t="e">
        <f>ROUND(SUMPRODUCT($G$3:$G$65,$I$3:$I$65)/(SUMIF($J$3:$J$65,"required",$G$3:$G$65)+SUMIF($J$3:$J$65,"optional",$G$3:$G$65)),2)</f>
        <v>#DIV/0!</v>
      </c>
      <c r="O70" s="25"/>
      <c r="P70" s="20"/>
      <c r="Q70" s="20"/>
      <c r="R70" s="21"/>
      <c r="S70" s="42"/>
    </row>
    <row r="71" spans="1:19" ht="74.25" customHeight="1">
      <c r="A71" s="993"/>
      <c r="B71" s="445" t="s">
        <v>631</v>
      </c>
      <c r="C71" s="481"/>
      <c r="D71" s="17"/>
      <c r="E71" s="974"/>
      <c r="F71" s="999"/>
      <c r="G71" s="813"/>
      <c r="H71" s="1032" t="s">
        <v>693</v>
      </c>
      <c r="I71" s="1033"/>
      <c r="J71" s="420"/>
      <c r="K71" s="417"/>
      <c r="L71" s="22"/>
      <c r="M71" s="49" t="s">
        <v>637</v>
      </c>
      <c r="N71" s="50" t="e">
        <f>IF($N$70&gt;67%,"OK: Targets cover 67% or more of PTB","Please increase coverage to meet the 67% minimum coverage of PTB")</f>
        <v>#DIV/0!</v>
      </c>
      <c r="O71" s="25"/>
      <c r="P71" s="20"/>
      <c r="Q71" s="20"/>
      <c r="R71" s="21"/>
      <c r="S71" s="42"/>
    </row>
    <row r="72" spans="1:19" ht="30" customHeight="1">
      <c r="A72" s="993"/>
      <c r="B72" s="445" t="s">
        <v>634</v>
      </c>
      <c r="C72" s="481"/>
      <c r="D72" s="17"/>
      <c r="E72" s="974"/>
      <c r="F72" s="999"/>
      <c r="G72" s="813"/>
      <c r="H72" s="1034"/>
      <c r="I72" s="1035"/>
      <c r="J72" s="420"/>
      <c r="K72" s="417"/>
      <c r="L72" s="20"/>
      <c r="M72" s="15"/>
      <c r="N72" s="14"/>
      <c r="O72" s="20"/>
      <c r="P72" s="20"/>
      <c r="Q72" s="20"/>
      <c r="R72" s="21"/>
      <c r="S72" s="42"/>
    </row>
    <row r="73" spans="1:19" ht="39.75" customHeight="1">
      <c r="A73" s="993"/>
      <c r="B73" s="445" t="s">
        <v>636</v>
      </c>
      <c r="C73" s="481"/>
      <c r="D73" s="17"/>
      <c r="E73" s="976"/>
      <c r="F73" s="1000"/>
      <c r="G73" s="814"/>
      <c r="H73" s="1036"/>
      <c r="I73" s="1037"/>
      <c r="J73" s="421"/>
      <c r="K73" s="421"/>
      <c r="L73" s="20"/>
      <c r="M73" s="20"/>
      <c r="N73" s="18"/>
      <c r="O73" s="20"/>
      <c r="P73" s="20"/>
      <c r="Q73" s="20"/>
      <c r="R73" s="21"/>
      <c r="S73" s="42"/>
    </row>
    <row r="74" spans="1:19" ht="15.75" customHeight="1">
      <c r="A74" s="993"/>
      <c r="B74" s="445" t="s">
        <v>638</v>
      </c>
      <c r="C74" s="481"/>
      <c r="D74" s="17"/>
      <c r="E74" s="44"/>
      <c r="F74" s="45"/>
      <c r="G74" s="46"/>
      <c r="H74" s="47"/>
      <c r="I74" s="47"/>
      <c r="J74" s="18"/>
      <c r="K74" s="20"/>
      <c r="L74" s="20"/>
      <c r="M74" s="20"/>
      <c r="N74" s="18"/>
      <c r="O74" s="20"/>
      <c r="P74" s="20"/>
      <c r="Q74" s="20"/>
      <c r="R74" s="21"/>
      <c r="S74" s="42"/>
    </row>
    <row r="75" spans="1:19" ht="14.5">
      <c r="A75" s="993"/>
      <c r="B75" s="569" t="s">
        <v>694</v>
      </c>
      <c r="C75" s="569"/>
      <c r="D75" s="17"/>
      <c r="E75" s="1063" t="s">
        <v>639</v>
      </c>
      <c r="F75" s="971"/>
      <c r="G75" s="971"/>
      <c r="H75" s="971"/>
      <c r="I75" s="966"/>
      <c r="J75" s="18"/>
      <c r="K75" s="418"/>
      <c r="L75" s="20"/>
      <c r="M75" s="1041" t="s">
        <v>641</v>
      </c>
      <c r="N75" s="1042"/>
      <c r="O75" s="20"/>
      <c r="P75" s="20"/>
      <c r="Q75" s="20"/>
      <c r="R75" s="21"/>
      <c r="S75" s="42"/>
    </row>
    <row r="76" spans="1:19" ht="15.75" customHeight="1">
      <c r="A76" s="993"/>
      <c r="B76" s="494" t="s">
        <v>695</v>
      </c>
      <c r="C76" s="494"/>
      <c r="D76" s="31"/>
      <c r="E76" s="1043" t="s">
        <v>696</v>
      </c>
      <c r="F76" s="1012"/>
      <c r="G76" s="1013"/>
      <c r="H76" s="23" t="s">
        <v>697</v>
      </c>
      <c r="I76" s="495" t="e">
        <f>ROUND($F$66,2)</f>
        <v>#DIV/0!</v>
      </c>
      <c r="J76" s="417"/>
      <c r="K76" s="27"/>
      <c r="L76" s="418"/>
      <c r="M76" s="30" t="s">
        <v>697</v>
      </c>
      <c r="N76" s="514" t="e">
        <f>ROUND($I$66,3)</f>
        <v>#DIV/0!</v>
      </c>
      <c r="O76" s="420"/>
      <c r="P76" s="27"/>
      <c r="Q76" s="27"/>
      <c r="R76" s="27"/>
      <c r="S76" s="42"/>
    </row>
    <row r="77" spans="1:19" ht="15.75" customHeight="1">
      <c r="A77" s="994"/>
      <c r="B77" s="569" t="s">
        <v>698</v>
      </c>
      <c r="C77" s="569"/>
      <c r="D77" s="420"/>
      <c r="E77" s="974"/>
      <c r="F77" s="999"/>
      <c r="G77" s="813"/>
      <c r="H77" s="10" t="s">
        <v>699</v>
      </c>
      <c r="I77" s="519" t="e">
        <f>ROUND(SUMIF($J$3:$J$65,"required",$D$3:$D$65)/$D$66,2)</f>
        <v>#DIV/0!</v>
      </c>
      <c r="J77" s="417"/>
      <c r="K77" s="27"/>
      <c r="L77" s="418"/>
      <c r="M77" s="33" t="s">
        <v>699</v>
      </c>
      <c r="N77" s="521" t="e">
        <f>ROUND(SUMIF($J$3:$J$65,"Required",$H$3:$H$65)/H$66,3)</f>
        <v>#DIV/0!</v>
      </c>
      <c r="O77" s="420"/>
      <c r="P77" s="27"/>
      <c r="Q77" s="27"/>
      <c r="R77" s="27"/>
      <c r="S77" s="42"/>
    </row>
    <row r="78" spans="1:19" ht="42" customHeight="1">
      <c r="A78" s="26"/>
      <c r="B78" s="581" t="s">
        <v>499</v>
      </c>
      <c r="C78" s="466">
        <f>D66+SUM($C$68:$C$77)</f>
        <v>0</v>
      </c>
      <c r="D78" s="4"/>
      <c r="E78" s="974"/>
      <c r="F78" s="999"/>
      <c r="G78" s="813"/>
      <c r="H78" s="34" t="s">
        <v>700</v>
      </c>
      <c r="I78" s="525" t="e">
        <f>ROUND(SUMIF($J$3:$J$65,"optional",$D$3:$D$65)/$D$66,2)</f>
        <v>#DIV/0!</v>
      </c>
      <c r="J78" s="417"/>
      <c r="K78" s="27"/>
      <c r="L78" s="418"/>
      <c r="M78" s="33" t="s">
        <v>700</v>
      </c>
      <c r="N78" s="521" t="e">
        <f>ROUND(SUMIF($J$3:$J$65,"Optional",$H$3:$H$65)/H$66,3)</f>
        <v>#DIV/0!</v>
      </c>
      <c r="O78" s="420"/>
      <c r="P78" s="27"/>
      <c r="Q78" s="27"/>
      <c r="R78" s="27"/>
      <c r="S78" s="42"/>
    </row>
    <row r="79" spans="1:19" ht="61.5" customHeight="1">
      <c r="D79" s="7"/>
      <c r="E79" s="974"/>
      <c r="F79" s="999"/>
      <c r="G79" s="813"/>
      <c r="H79" s="9" t="s">
        <v>701</v>
      </c>
      <c r="I79" s="527" t="e">
        <f>ROUND(SUMIF($J$3:$J$65,"out of scope",$D$3:$D$65)/$D$66,2)</f>
        <v>#DIV/0!</v>
      </c>
      <c r="J79" s="417"/>
      <c r="K79" s="27"/>
      <c r="L79" s="418"/>
      <c r="M79" s="33" t="s">
        <v>701</v>
      </c>
      <c r="N79" s="521" t="e">
        <f>ROUND(SUMIF($J$3:$J$65,"Out of scope",$H$3:$H$65)/H$66,3)</f>
        <v>#DIV/0!</v>
      </c>
      <c r="O79" s="420"/>
      <c r="P79" s="27"/>
      <c r="Q79" s="27"/>
      <c r="R79" s="27"/>
      <c r="S79" s="42"/>
    </row>
    <row r="80" spans="1:19" ht="26.5" customHeight="1">
      <c r="A80" s="583" t="s">
        <v>988</v>
      </c>
      <c r="B80" s="51"/>
      <c r="C80" s="582"/>
      <c r="D80" s="417"/>
      <c r="E80" s="974"/>
      <c r="F80" s="999"/>
      <c r="G80" s="813"/>
      <c r="H80" s="23" t="s">
        <v>499</v>
      </c>
      <c r="I80" s="52" t="e">
        <f>SUM($I$77:$I$79)</f>
        <v>#DIV/0!</v>
      </c>
      <c r="J80" s="417"/>
      <c r="K80" s="27"/>
      <c r="L80" s="418"/>
      <c r="M80" s="30" t="s">
        <v>499</v>
      </c>
      <c r="N80" s="35" t="e">
        <f>SUM($N$77:$N$79)</f>
        <v>#DIV/0!</v>
      </c>
      <c r="O80" s="420"/>
      <c r="P80" s="27"/>
      <c r="Q80" s="27"/>
      <c r="R80" s="27"/>
      <c r="S80" s="42"/>
    </row>
    <row r="81" spans="1:19" ht="31.5" customHeight="1">
      <c r="A81" s="53" t="str">
        <f>"Total "&amp;E85</f>
        <v xml:space="preserve">Total </v>
      </c>
      <c r="B81" s="523"/>
      <c r="C81" s="584" t="s">
        <v>702</v>
      </c>
      <c r="D81" s="417"/>
      <c r="E81" s="974"/>
      <c r="F81" s="999"/>
      <c r="G81" s="813"/>
      <c r="H81" s="5"/>
      <c r="I81" s="54"/>
      <c r="J81" s="27"/>
      <c r="K81" s="27"/>
      <c r="L81" s="27"/>
      <c r="M81" s="5"/>
      <c r="N81" s="37"/>
      <c r="O81" s="27"/>
      <c r="P81" s="27"/>
      <c r="Q81" s="27"/>
      <c r="R81" s="27"/>
      <c r="S81" s="42"/>
    </row>
    <row r="82" spans="1:19" ht="53.25" customHeight="1">
      <c r="A82" s="23" t="s">
        <v>644</v>
      </c>
      <c r="B82" s="571">
        <f>ABS($B$81-$C$78)</f>
        <v>0</v>
      </c>
      <c r="C82" s="572" t="str">
        <f>IF(B82=0,"Yes",IF(B82/B81&lt;0.05,"Yes","No, please reconcile Table 1"))</f>
        <v>Yes</v>
      </c>
      <c r="D82" s="55"/>
      <c r="E82" s="976"/>
      <c r="F82" s="1000"/>
      <c r="G82" s="814"/>
      <c r="H82" s="56"/>
      <c r="I82" s="57"/>
      <c r="J82" s="27"/>
      <c r="K82" s="27"/>
      <c r="L82" s="27"/>
      <c r="M82" s="27"/>
      <c r="N82" s="27"/>
      <c r="O82" s="27"/>
      <c r="P82" s="27"/>
      <c r="Q82" s="27"/>
      <c r="R82" s="27"/>
      <c r="S82" s="42"/>
    </row>
    <row r="83" spans="1:19" ht="39" customHeight="1">
      <c r="A83" s="417"/>
      <c r="B83" s="55"/>
      <c r="C83" s="55"/>
      <c r="D83" s="55"/>
      <c r="E83" s="58"/>
      <c r="F83" s="58"/>
      <c r="G83" s="58"/>
      <c r="H83" s="3"/>
      <c r="I83" s="3"/>
      <c r="J83" s="27"/>
      <c r="K83" s="27"/>
      <c r="L83" s="27"/>
      <c r="M83" s="27"/>
      <c r="N83" s="27"/>
      <c r="O83" s="27"/>
      <c r="P83" s="27"/>
      <c r="Q83" s="27"/>
      <c r="R83" s="27"/>
      <c r="S83" s="42"/>
    </row>
    <row r="84" spans="1:19" ht="33" customHeight="1">
      <c r="A84" s="38" t="s">
        <v>24</v>
      </c>
      <c r="B84" s="1038" t="s">
        <v>645</v>
      </c>
      <c r="C84" s="1039"/>
      <c r="D84" s="1040"/>
      <c r="E84" s="1038" t="s">
        <v>252</v>
      </c>
      <c r="F84" s="1040"/>
      <c r="G84" s="1038" t="s">
        <v>27</v>
      </c>
      <c r="H84" s="1039"/>
      <c r="I84" s="1039"/>
      <c r="J84" s="1040"/>
      <c r="K84" s="27"/>
      <c r="L84" s="27"/>
      <c r="M84" s="27"/>
      <c r="N84" s="27"/>
      <c r="O84" s="27"/>
      <c r="P84" s="27"/>
      <c r="Q84" s="27"/>
      <c r="R84" s="27"/>
      <c r="S84" s="42"/>
    </row>
    <row r="85" spans="1:19" ht="39" customHeight="1">
      <c r="A85" s="39" t="s">
        <v>646</v>
      </c>
      <c r="B85" s="1009" t="s">
        <v>703</v>
      </c>
      <c r="C85" s="1000"/>
      <c r="D85" s="1000"/>
      <c r="E85" s="1005"/>
      <c r="F85" s="1006"/>
      <c r="G85" s="998" t="s">
        <v>649</v>
      </c>
      <c r="H85" s="999"/>
      <c r="I85" s="999"/>
      <c r="J85" s="813"/>
      <c r="K85" s="27"/>
      <c r="L85" s="27"/>
      <c r="M85" s="27"/>
      <c r="N85" s="27"/>
      <c r="O85" s="27"/>
      <c r="P85" s="27"/>
      <c r="Q85" s="27"/>
      <c r="R85" s="27"/>
      <c r="S85" s="42"/>
    </row>
    <row r="86" spans="1:19" ht="39" customHeight="1">
      <c r="A86" s="41" t="s">
        <v>650</v>
      </c>
      <c r="B86" s="995" t="s">
        <v>651</v>
      </c>
      <c r="C86" s="971"/>
      <c r="D86" s="971"/>
      <c r="E86" s="1005"/>
      <c r="F86" s="1006"/>
      <c r="G86" s="999"/>
      <c r="H86" s="999"/>
      <c r="I86" s="999"/>
      <c r="J86" s="813"/>
      <c r="K86" s="27"/>
      <c r="L86" s="27"/>
      <c r="M86" s="27"/>
      <c r="N86" s="27"/>
      <c r="O86" s="27"/>
      <c r="P86" s="27"/>
      <c r="Q86" s="27"/>
      <c r="R86" s="27"/>
      <c r="S86" s="42"/>
    </row>
    <row r="87" spans="1:19" ht="39" customHeight="1">
      <c r="A87" s="41" t="s">
        <v>653</v>
      </c>
      <c r="B87" s="995" t="s">
        <v>654</v>
      </c>
      <c r="C87" s="971"/>
      <c r="D87" s="971"/>
      <c r="E87" s="996"/>
      <c r="F87" s="997"/>
      <c r="G87" s="999"/>
      <c r="H87" s="999"/>
      <c r="I87" s="999"/>
      <c r="J87" s="813"/>
      <c r="K87" s="27"/>
      <c r="L87" s="27"/>
      <c r="M87" s="27"/>
      <c r="N87" s="27"/>
      <c r="O87" s="27"/>
      <c r="P87" s="27"/>
      <c r="Q87" s="27"/>
      <c r="R87" s="27"/>
      <c r="S87" s="42"/>
    </row>
    <row r="88" spans="1:19" ht="39" customHeight="1">
      <c r="A88" s="59" t="s">
        <v>655</v>
      </c>
      <c r="B88" s="1031" t="str">
        <f>"Is "&amp;E87&amp;" your base year or most recent year?"</f>
        <v>Is  your base year or most recent year?</v>
      </c>
      <c r="C88" s="971"/>
      <c r="D88" s="971"/>
      <c r="E88" s="996"/>
      <c r="F88" s="997"/>
      <c r="G88" s="999"/>
      <c r="H88" s="999"/>
      <c r="I88" s="999"/>
      <c r="J88" s="813"/>
      <c r="K88" s="27"/>
      <c r="L88" s="27"/>
      <c r="M88" s="27"/>
      <c r="N88" s="27"/>
      <c r="O88" s="27"/>
      <c r="P88" s="27"/>
      <c r="Q88" s="27"/>
      <c r="R88" s="27"/>
      <c r="S88" s="42"/>
    </row>
    <row r="89" spans="1:19" ht="39" customHeight="1">
      <c r="A89" s="41" t="s">
        <v>657</v>
      </c>
      <c r="B89" s="995" t="s">
        <v>658</v>
      </c>
      <c r="C89" s="971"/>
      <c r="D89" s="971"/>
      <c r="E89" s="996"/>
      <c r="F89" s="997"/>
      <c r="G89" s="999"/>
      <c r="H89" s="999"/>
      <c r="I89" s="999"/>
      <c r="J89" s="813"/>
      <c r="K89" s="27"/>
      <c r="L89" s="27"/>
      <c r="M89" s="27"/>
      <c r="N89" s="27"/>
      <c r="O89" s="27"/>
      <c r="P89" s="27"/>
      <c r="Q89" s="27"/>
      <c r="R89" s="27"/>
      <c r="S89" s="42"/>
    </row>
    <row r="90" spans="1:19" ht="39" customHeight="1">
      <c r="A90" s="41" t="s">
        <v>660</v>
      </c>
      <c r="B90" s="995" t="s">
        <v>661</v>
      </c>
      <c r="C90" s="971"/>
      <c r="D90" s="971"/>
      <c r="E90" s="996"/>
      <c r="F90" s="997"/>
      <c r="G90" s="999"/>
      <c r="H90" s="999"/>
      <c r="I90" s="999"/>
      <c r="J90" s="813"/>
      <c r="K90" s="27"/>
      <c r="L90" s="27"/>
      <c r="M90" s="27"/>
      <c r="N90" s="27"/>
      <c r="O90" s="27"/>
      <c r="P90" s="27"/>
      <c r="Q90" s="27"/>
      <c r="R90" s="27"/>
      <c r="S90" s="42"/>
    </row>
    <row r="91" spans="1:19" ht="39" customHeight="1">
      <c r="A91" s="41" t="s">
        <v>663</v>
      </c>
      <c r="B91" s="995" t="s">
        <v>664</v>
      </c>
      <c r="C91" s="971"/>
      <c r="D91" s="971"/>
      <c r="E91" s="996"/>
      <c r="F91" s="997"/>
      <c r="G91" s="999"/>
      <c r="H91" s="999"/>
      <c r="I91" s="999"/>
      <c r="J91" s="813"/>
      <c r="K91" s="27"/>
      <c r="L91" s="27"/>
      <c r="M91" s="27"/>
      <c r="N91" s="27"/>
      <c r="O91" s="27"/>
      <c r="P91" s="27"/>
      <c r="Q91" s="27"/>
      <c r="R91" s="27"/>
      <c r="S91" s="42"/>
    </row>
    <row r="92" spans="1:19" ht="39" customHeight="1">
      <c r="A92" s="41" t="s">
        <v>666</v>
      </c>
      <c r="B92" s="995" t="s">
        <v>704</v>
      </c>
      <c r="C92" s="971"/>
      <c r="D92" s="971"/>
      <c r="E92" s="996"/>
      <c r="F92" s="997"/>
      <c r="G92" s="999"/>
      <c r="H92" s="999"/>
      <c r="I92" s="999"/>
      <c r="J92" s="813"/>
      <c r="K92" s="27"/>
      <c r="L92" s="27"/>
      <c r="M92" s="27"/>
      <c r="N92" s="27"/>
      <c r="O92" s="27"/>
      <c r="P92" s="27"/>
      <c r="Q92" s="27"/>
      <c r="R92" s="27"/>
      <c r="S92" s="42"/>
    </row>
    <row r="93" spans="1:19" ht="52.5" customHeight="1">
      <c r="A93" s="41" t="s">
        <v>668</v>
      </c>
      <c r="B93" s="995" t="s">
        <v>669</v>
      </c>
      <c r="C93" s="971"/>
      <c r="D93" s="971"/>
      <c r="E93" s="1029"/>
      <c r="F93" s="1030"/>
      <c r="G93" s="1000"/>
      <c r="H93" s="1000"/>
      <c r="I93" s="1000"/>
      <c r="J93" s="814"/>
      <c r="K93" s="27"/>
      <c r="L93" s="27"/>
      <c r="M93" s="27"/>
      <c r="N93" s="27"/>
      <c r="O93" s="27"/>
      <c r="P93" s="27"/>
      <c r="Q93" s="27"/>
      <c r="R93" s="27"/>
      <c r="S93" s="42"/>
    </row>
    <row r="94" spans="1:19" ht="64.5" customHeight="1">
      <c r="A94" s="41" t="s">
        <v>670</v>
      </c>
      <c r="B94" s="995" t="s">
        <v>705</v>
      </c>
      <c r="C94" s="971"/>
      <c r="D94" s="971"/>
      <c r="E94" s="1010"/>
      <c r="F94" s="997"/>
      <c r="G94" s="1011" t="s">
        <v>672</v>
      </c>
      <c r="H94" s="1000"/>
      <c r="I94" s="1000"/>
      <c r="J94" s="814"/>
      <c r="K94" s="27"/>
      <c r="L94" s="27"/>
      <c r="M94" s="27"/>
      <c r="N94" s="27"/>
      <c r="O94" s="27"/>
      <c r="P94" s="27"/>
      <c r="Q94" s="27"/>
      <c r="R94" s="27"/>
      <c r="S94" s="42"/>
    </row>
    <row r="95" spans="1:19" ht="285" customHeight="1">
      <c r="A95" s="41" t="s">
        <v>673</v>
      </c>
      <c r="B95" s="995" t="s">
        <v>706</v>
      </c>
      <c r="C95" s="971"/>
      <c r="D95" s="971"/>
      <c r="E95" s="1010"/>
      <c r="F95" s="997"/>
      <c r="G95" s="807" t="s">
        <v>675</v>
      </c>
      <c r="H95" s="1012"/>
      <c r="I95" s="1012"/>
      <c r="J95" s="1013"/>
      <c r="K95" s="27"/>
      <c r="L95" s="27"/>
      <c r="M95" s="27"/>
      <c r="N95" s="27"/>
      <c r="O95" s="27"/>
      <c r="P95" s="27"/>
      <c r="Q95" s="27"/>
      <c r="R95" s="27"/>
      <c r="S95" s="42"/>
    </row>
    <row r="96" spans="1:19" ht="72.5" customHeight="1">
      <c r="A96" s="577" t="s">
        <v>676</v>
      </c>
      <c r="B96" s="1047" t="s">
        <v>707</v>
      </c>
      <c r="C96" s="1045"/>
      <c r="D96" s="1045"/>
      <c r="E96" s="1048"/>
      <c r="F96" s="1049"/>
      <c r="G96" s="1044" t="s">
        <v>678</v>
      </c>
      <c r="H96" s="1045"/>
      <c r="I96" s="1045"/>
      <c r="J96" s="1046"/>
      <c r="K96" s="578"/>
      <c r="L96" s="578"/>
      <c r="M96" s="578"/>
      <c r="N96" s="578"/>
      <c r="O96" s="578"/>
      <c r="P96" s="578"/>
      <c r="Q96" s="578"/>
      <c r="R96" s="578"/>
      <c r="S96" s="579"/>
    </row>
    <row r="97" spans="1:19" ht="15" customHeight="1">
      <c r="A97" s="580"/>
      <c r="B97" s="580"/>
      <c r="C97" s="580"/>
      <c r="D97" s="580"/>
      <c r="E97" s="580"/>
      <c r="F97" s="580"/>
      <c r="G97" s="580"/>
      <c r="H97" s="580"/>
      <c r="I97" s="580"/>
      <c r="J97" s="580"/>
      <c r="K97" s="580"/>
      <c r="L97" s="580"/>
      <c r="M97" s="580"/>
      <c r="N97" s="580"/>
      <c r="O97" s="580"/>
      <c r="P97" s="580"/>
      <c r="Q97" s="580"/>
      <c r="R97" s="580"/>
      <c r="S97" s="580"/>
    </row>
  </sheetData>
  <sheetProtection algorithmName="SHA-512" hashValue="z3ZFU6J/sjX0i8HEYONcQYvyftbH731SGQ6+YFhSkMEBoJEC+k5DkphhFuRXT2mPyCp8Ae8mOOmOms2K91UBKg==" saltValue="N3ZMxrN61gC6JGbGYQvuQg==" spinCount="100000" sheet="1" formatCells="0" formatColumns="0" formatRows="0" insertColumns="0" insertRows="0" insertHyperlinks="0" deleteColumns="0" deleteRows="0" sort="0" autoFilter="0" pivotTables="0"/>
  <mergeCells count="71">
    <mergeCell ref="A46:A52"/>
    <mergeCell ref="B46:C46"/>
    <mergeCell ref="A1:R1"/>
    <mergeCell ref="A3:B5"/>
    <mergeCell ref="A6:B9"/>
    <mergeCell ref="A10:A20"/>
    <mergeCell ref="B10:B15"/>
    <mergeCell ref="R12:R15"/>
    <mergeCell ref="B16:B17"/>
    <mergeCell ref="B45:C45"/>
    <mergeCell ref="B18:B19"/>
    <mergeCell ref="B20:C20"/>
    <mergeCell ref="A21:A29"/>
    <mergeCell ref="B21:B23"/>
    <mergeCell ref="B24:B28"/>
    <mergeCell ref="B29:C29"/>
    <mergeCell ref="A34:A45"/>
    <mergeCell ref="A30:B33"/>
    <mergeCell ref="B34:B37"/>
    <mergeCell ref="B38:B42"/>
    <mergeCell ref="B43:C43"/>
    <mergeCell ref="B44:C44"/>
    <mergeCell ref="B47:C47"/>
    <mergeCell ref="B48:C48"/>
    <mergeCell ref="B49:C49"/>
    <mergeCell ref="B50:B52"/>
    <mergeCell ref="B92:D92"/>
    <mergeCell ref="B53:B55"/>
    <mergeCell ref="S53:S60"/>
    <mergeCell ref="B56:B58"/>
    <mergeCell ref="E89:F89"/>
    <mergeCell ref="E90:F90"/>
    <mergeCell ref="B90:D90"/>
    <mergeCell ref="A61:B65"/>
    <mergeCell ref="A66:C66"/>
    <mergeCell ref="E68:I68"/>
    <mergeCell ref="E69:G73"/>
    <mergeCell ref="M69:N69"/>
    <mergeCell ref="A68:A77"/>
    <mergeCell ref="E75:I75"/>
    <mergeCell ref="A53:A60"/>
    <mergeCell ref="M75:N75"/>
    <mergeCell ref="E76:G82"/>
    <mergeCell ref="G96:J96"/>
    <mergeCell ref="B94:D94"/>
    <mergeCell ref="E94:F94"/>
    <mergeCell ref="G94:J94"/>
    <mergeCell ref="B95:D95"/>
    <mergeCell ref="E95:F95"/>
    <mergeCell ref="G95:J95"/>
    <mergeCell ref="B96:D96"/>
    <mergeCell ref="E96:F96"/>
    <mergeCell ref="G84:J84"/>
    <mergeCell ref="G85:J93"/>
    <mergeCell ref="B86:D86"/>
    <mergeCell ref="E86:F86"/>
    <mergeCell ref="B93:D93"/>
    <mergeCell ref="H71:I73"/>
    <mergeCell ref="B84:D84"/>
    <mergeCell ref="E84:F84"/>
    <mergeCell ref="B85:D85"/>
    <mergeCell ref="E85:F85"/>
    <mergeCell ref="E93:F93"/>
    <mergeCell ref="B87:D87"/>
    <mergeCell ref="E87:F87"/>
    <mergeCell ref="B88:D88"/>
    <mergeCell ref="E88:F88"/>
    <mergeCell ref="B89:D89"/>
    <mergeCell ref="E92:F92"/>
    <mergeCell ref="B91:D91"/>
    <mergeCell ref="E91:F91"/>
  </mergeCells>
  <conditionalFormatting sqref="A88">
    <cfRule type="expression" dxfId="98" priority="13">
      <formula>E87&gt;0</formula>
    </cfRule>
  </conditionalFormatting>
  <conditionalFormatting sqref="B81">
    <cfRule type="containsBlanks" dxfId="97" priority="6">
      <formula>LEN(TRIM(B81))=0</formula>
    </cfRule>
  </conditionalFormatting>
  <conditionalFormatting sqref="C81">
    <cfRule type="containsBlanks" dxfId="96" priority="8">
      <formula>LEN(TRIM(C81))=0</formula>
    </cfRule>
  </conditionalFormatting>
  <conditionalFormatting sqref="C82">
    <cfRule type="expression" dxfId="95" priority="1">
      <formula>B81=0</formula>
    </cfRule>
    <cfRule type="beginsWith" dxfId="94" priority="4" operator="beginsWith" text="Y">
      <formula>LEFT((C82),LEN("Y"))=("Y")</formula>
    </cfRule>
    <cfRule type="beginsWith" dxfId="93" priority="5" operator="beginsWith" text="N">
      <formula>LEFT((C82),LEN("N"))=("N")</formula>
    </cfRule>
  </conditionalFormatting>
  <conditionalFormatting sqref="E88">
    <cfRule type="expression" dxfId="92" priority="14">
      <formula>E87&gt;0</formula>
    </cfRule>
  </conditionalFormatting>
  <conditionalFormatting sqref="F3:F65">
    <cfRule type="expression" dxfId="91" priority="11">
      <formula>D3=0</formula>
    </cfRule>
  </conditionalFormatting>
  <conditionalFormatting sqref="F16">
    <cfRule type="containsBlanks" dxfId="90" priority="9">
      <formula>LEN(TRIM(F16))=0</formula>
    </cfRule>
  </conditionalFormatting>
  <conditionalFormatting sqref="F18">
    <cfRule type="containsBlanks" dxfId="89" priority="10">
      <formula>LEN(TRIM(F18))=0</formula>
    </cfRule>
  </conditionalFormatting>
  <conditionalFormatting sqref="F21:F26 F34:F36 F38:F40 F50">
    <cfRule type="containsBlanks" dxfId="88" priority="12">
      <formula>LEN(TRIM(F21))=0</formula>
    </cfRule>
  </conditionalFormatting>
  <conditionalFormatting sqref="I70 N71">
    <cfRule type="containsText" dxfId="87" priority="2" operator="containsText" text="increase">
      <formula>NOT(ISERROR(SEARCH(("increase"),(I70))))</formula>
    </cfRule>
    <cfRule type="containsText" dxfId="86" priority="3" operator="containsText" text="OK">
      <formula>NOT(ISERROR(SEARCH(("OK"),(I70))))</formula>
    </cfRule>
  </conditionalFormatting>
  <conditionalFormatting sqref="M69:N71 M79:N80">
    <cfRule type="expression" dxfId="85" priority="15">
      <formula>$G$66&gt;0</formula>
    </cfRule>
  </conditionalFormatting>
  <conditionalFormatting sqref="M75:N76">
    <cfRule type="expression" dxfId="84" priority="16">
      <formula>$G$66&gt;0</formula>
    </cfRule>
  </conditionalFormatting>
  <conditionalFormatting sqref="M77:N77">
    <cfRule type="expression" dxfId="83" priority="17">
      <formula>$G$66&gt;0</formula>
    </cfRule>
  </conditionalFormatting>
  <conditionalFormatting sqref="M78:N78">
    <cfRule type="expression" dxfId="82" priority="18">
      <formula>$G$66&gt;0</formula>
    </cfRule>
  </conditionalFormatting>
  <dataValidations count="10">
    <dataValidation type="list" allowBlank="1" showErrorMessage="1" sqref="L11 L16 L18 L22 L25 L39 L58" xr:uid="{00000000-0002-0000-0700-000000000000}">
      <formula1>"Portfolio Coverage Approach,Temperature Rating,Fossil Fuel Finance Target"</formula1>
    </dataValidation>
    <dataValidation type="list" allowBlank="1" showErrorMessage="1" sqref="E88" xr:uid="{00000000-0002-0000-0700-000001000000}">
      <formula1>"Base year,Most recent year,Base year = Most recent year"</formula1>
    </dataValidation>
    <dataValidation type="decimal" operator="equal" allowBlank="1" showDropDown="1" sqref="F6:F7 I6:I7 F10:F11 I10:I11 F16 I16 F18 I18 F21:F26 I21:I26 F34:F36 I34:I36 F38:F40 I38:I40 F50 I50" xr:uid="{00000000-0002-0000-0700-000002000000}">
      <formula1>1</formula1>
    </dataValidation>
    <dataValidation type="list" allowBlank="1" showErrorMessage="1" sqref="E95" xr:uid="{00000000-0002-0000-0700-000003000000}">
      <formula1>"Yes,No,N/A"</formula1>
    </dataValidation>
    <dataValidation type="list" allowBlank="1" showErrorMessage="1" sqref="L35" xr:uid="{00000000-0002-0000-0700-000004000000}">
      <formula1>"Fossil Fuel Finance Target,Portfolio Coverage Approach,Temperature Rating"</formula1>
    </dataValidation>
    <dataValidation type="list" allowBlank="1" showErrorMessage="1" sqref="E94 E96 K3 K6:K8 K10:K19 K21:K27 K29:K41 K46:K54 K56:K58 E91 K43:K44" xr:uid="{00000000-0002-0000-0700-000005000000}">
      <formula1>"Yes,No"</formula1>
    </dataValidation>
    <dataValidation type="list" allowBlank="1" showErrorMessage="1" sqref="L10 L12:L15 L17 L19 L21 L23:L24 L26:L27 L29:L34 L36:L38 L40:L41 L49:L50 L52 L43:L44" xr:uid="{00000000-0002-0000-0700-000007000000}">
      <formula1>"SDA,Portfolio Coverage Approach,Temperature Rating"</formula1>
    </dataValidation>
    <dataValidation type="list" allowBlank="1" showErrorMessage="1" sqref="Q3 Q6 Q8 Q10 Q12:Q19 Q21:Q27 Q29:Q41 Q46:Q54 Q56:Q57 Q43:Q44" xr:uid="{00000000-0002-0000-0700-000008000000}">
      <formula1>"1.5C,Well-below 2C,NA"</formula1>
    </dataValidation>
    <dataValidation type="list" allowBlank="1" showErrorMessage="1" sqref="E87" xr:uid="{00000000-0002-0000-0700-000009000000}">
      <formula1>"2019,FY2019,2020,FY2020,2021,FY2021,2022,FY2022,2023,FY2023,FY2024"</formula1>
    </dataValidation>
    <dataValidation type="list" allowBlank="1" showErrorMessage="1" sqref="L53:L54 L56:L57" xr:uid="{8855095A-F793-4C90-8C43-AFD7DE0C246A}">
      <formula1>"Portfolio Coverage Approach,Temperature Rating,Fossil Fuel Finance Target,SDA"</formula1>
    </dataValidation>
  </dataValidations>
  <pageMargins left="0.7" right="0.7" top="0.75" bottom="0.75" header="0" footer="0"/>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7BB8A"/>
  </sheetPr>
  <dimension ref="A1:N122"/>
  <sheetViews>
    <sheetView zoomScaleNormal="100" workbookViewId="0">
      <pane ySplit="1" topLeftCell="A2" activePane="bottomLeft" state="frozen"/>
      <selection pane="bottomLeft" sqref="A1:L1"/>
    </sheetView>
  </sheetViews>
  <sheetFormatPr defaultColWidth="14.453125" defaultRowHeight="15" customHeight="1"/>
  <cols>
    <col min="1" max="1" width="7" customWidth="1"/>
    <col min="2" max="2" width="45" customWidth="1"/>
    <col min="3" max="3" width="20.81640625" customWidth="1"/>
    <col min="4" max="4" width="21" customWidth="1"/>
    <col min="5" max="5" width="23" customWidth="1"/>
    <col min="6" max="6" width="22" customWidth="1"/>
    <col min="7" max="7" width="20.08984375" customWidth="1"/>
    <col min="8" max="8" width="43.81640625" customWidth="1"/>
    <col min="9" max="9" width="22.453125" customWidth="1"/>
    <col min="10" max="10" width="25.81640625" customWidth="1"/>
    <col min="11" max="11" width="31.453125" customWidth="1"/>
    <col min="12" max="12" width="44.7265625" customWidth="1"/>
    <col min="13" max="14" width="8.81640625" customWidth="1"/>
  </cols>
  <sheetData>
    <row r="1" spans="1:14" ht="21" customHeight="1" thickBot="1">
      <c r="A1" s="1198" t="s">
        <v>708</v>
      </c>
      <c r="B1" s="797"/>
      <c r="C1" s="797"/>
      <c r="D1" s="797"/>
      <c r="E1" s="797"/>
      <c r="F1" s="797"/>
      <c r="G1" s="797"/>
      <c r="H1" s="797"/>
      <c r="I1" s="797"/>
      <c r="J1" s="797"/>
      <c r="K1" s="797"/>
      <c r="L1" s="798"/>
      <c r="M1" s="591"/>
      <c r="N1" s="591"/>
    </row>
    <row r="2" spans="1:14" ht="351.5" customHeight="1" thickBot="1">
      <c r="A2" s="592"/>
      <c r="B2" s="1087" t="s">
        <v>1015</v>
      </c>
      <c r="C2" s="1088"/>
      <c r="D2" s="1088"/>
      <c r="E2" s="1088"/>
      <c r="F2" s="1088"/>
      <c r="G2" s="1088"/>
      <c r="H2" s="1088"/>
      <c r="I2" s="1088"/>
      <c r="J2" s="593"/>
      <c r="K2" s="593"/>
      <c r="L2" s="593"/>
      <c r="M2" s="594"/>
      <c r="N2" s="124"/>
    </row>
    <row r="3" spans="1:14" ht="134.5" customHeight="1">
      <c r="A3" s="595"/>
      <c r="B3" s="1089" t="s">
        <v>1016</v>
      </c>
      <c r="C3" s="1090"/>
      <c r="D3" s="1090"/>
      <c r="E3" s="1090"/>
      <c r="F3" s="1090"/>
      <c r="G3" s="1090"/>
      <c r="H3" s="1090"/>
      <c r="I3" s="1091"/>
      <c r="J3" s="596"/>
      <c r="K3" s="596"/>
      <c r="L3" s="596"/>
      <c r="M3" s="597"/>
      <c r="N3" s="124"/>
    </row>
    <row r="4" spans="1:14" ht="21" customHeight="1">
      <c r="A4" s="1199" t="s">
        <v>709</v>
      </c>
      <c r="B4" s="1200"/>
      <c r="C4" s="1200"/>
      <c r="D4" s="1200"/>
      <c r="E4" s="1200"/>
      <c r="F4" s="1200"/>
      <c r="G4" s="1200"/>
      <c r="H4" s="1200"/>
      <c r="I4" s="1200"/>
      <c r="J4" s="1201"/>
      <c r="K4" s="599"/>
      <c r="L4" s="596"/>
      <c r="M4" s="597"/>
      <c r="N4" s="124"/>
    </row>
    <row r="5" spans="1:14" ht="18" customHeight="1" thickBot="1">
      <c r="A5" s="600" t="s">
        <v>24</v>
      </c>
      <c r="B5" s="1202" t="s">
        <v>710</v>
      </c>
      <c r="C5" s="1203"/>
      <c r="D5" s="1204" t="s">
        <v>252</v>
      </c>
      <c r="E5" s="1205"/>
      <c r="F5" s="1206"/>
      <c r="G5" s="1207" t="s">
        <v>27</v>
      </c>
      <c r="H5" s="1208"/>
      <c r="I5" s="1209"/>
      <c r="J5" s="601"/>
      <c r="K5" s="3"/>
      <c r="L5" s="596"/>
      <c r="M5" s="124"/>
    </row>
    <row r="6" spans="1:14" ht="14.5" customHeight="1">
      <c r="A6" s="1230" t="s">
        <v>711</v>
      </c>
      <c r="B6" s="1232" t="s">
        <v>712</v>
      </c>
      <c r="C6" s="1233"/>
      <c r="D6" s="1210" t="s">
        <v>512</v>
      </c>
      <c r="E6" s="1211"/>
      <c r="F6" s="1212"/>
      <c r="G6" s="1213"/>
      <c r="H6" s="1214"/>
      <c r="I6" s="1215"/>
      <c r="J6" s="602"/>
      <c r="K6" s="27"/>
      <c r="L6" s="596"/>
      <c r="M6" s="124"/>
    </row>
    <row r="7" spans="1:14" ht="14.5">
      <c r="A7" s="1230"/>
      <c r="B7" s="1234"/>
      <c r="C7" s="1230"/>
      <c r="D7" s="893"/>
      <c r="E7" s="1236"/>
      <c r="F7" s="1237"/>
      <c r="G7" s="1216"/>
      <c r="H7" s="1217"/>
      <c r="I7" s="1218"/>
      <c r="J7" s="27"/>
      <c r="K7" s="27"/>
      <c r="L7" s="596"/>
      <c r="M7" s="124"/>
    </row>
    <row r="8" spans="1:14" ht="14.5">
      <c r="A8" s="1230"/>
      <c r="B8" s="1234"/>
      <c r="C8" s="1230"/>
      <c r="D8" s="1210" t="s">
        <v>274</v>
      </c>
      <c r="E8" s="1211"/>
      <c r="F8" s="1212"/>
      <c r="G8" s="1216"/>
      <c r="H8" s="1217"/>
      <c r="I8" s="1218"/>
      <c r="J8" s="27"/>
      <c r="K8" s="27"/>
      <c r="L8" s="596"/>
      <c r="M8" s="124"/>
    </row>
    <row r="9" spans="1:14" ht="14.5">
      <c r="A9" s="1231"/>
      <c r="B9" s="1235"/>
      <c r="C9" s="1231"/>
      <c r="D9" s="893"/>
      <c r="E9" s="1236"/>
      <c r="F9" s="1237"/>
      <c r="G9" s="1219"/>
      <c r="H9" s="1220"/>
      <c r="I9" s="1221"/>
      <c r="J9" s="27"/>
      <c r="K9" s="27"/>
      <c r="L9" s="596"/>
      <c r="M9" s="124"/>
    </row>
    <row r="10" spans="1:14" ht="14.25" customHeight="1">
      <c r="A10" s="1238" t="s">
        <v>713</v>
      </c>
      <c r="B10" s="1241" t="s">
        <v>714</v>
      </c>
      <c r="C10" s="1238"/>
      <c r="D10" s="603" t="s">
        <v>512</v>
      </c>
      <c r="E10" s="604" t="s">
        <v>715</v>
      </c>
      <c r="F10" s="605" t="s">
        <v>716</v>
      </c>
      <c r="G10" s="1222" t="s">
        <v>717</v>
      </c>
      <c r="H10" s="1223"/>
      <c r="I10" s="1224"/>
      <c r="J10" s="27"/>
      <c r="K10" s="27"/>
      <c r="L10" s="596"/>
      <c r="M10" s="124"/>
    </row>
    <row r="11" spans="1:14" ht="25.5" customHeight="1">
      <c r="A11" s="1239"/>
      <c r="B11" s="1242"/>
      <c r="C11" s="1239"/>
      <c r="D11" s="585"/>
      <c r="E11" s="585"/>
      <c r="F11" s="586"/>
      <c r="G11" s="1130"/>
      <c r="H11" s="1225"/>
      <c r="I11" s="1226"/>
      <c r="J11" s="27"/>
      <c r="K11" s="27"/>
      <c r="L11" s="596"/>
      <c r="M11" s="124"/>
    </row>
    <row r="12" spans="1:14" ht="24" customHeight="1">
      <c r="A12" s="1239"/>
      <c r="B12" s="1242"/>
      <c r="C12" s="1239"/>
      <c r="D12" s="585"/>
      <c r="E12" s="585"/>
      <c r="F12" s="586"/>
      <c r="G12" s="1130"/>
      <c r="H12" s="1225"/>
      <c r="I12" s="1226"/>
      <c r="J12" s="27"/>
      <c r="K12" s="27"/>
      <c r="L12" s="596"/>
      <c r="M12" s="124"/>
    </row>
    <row r="13" spans="1:14" ht="35.25" customHeight="1">
      <c r="A13" s="1239"/>
      <c r="B13" s="1242"/>
      <c r="C13" s="1239"/>
      <c r="D13" s="585"/>
      <c r="E13" s="585"/>
      <c r="F13" s="586"/>
      <c r="G13" s="1130"/>
      <c r="H13" s="1225"/>
      <c r="I13" s="1226"/>
      <c r="J13" s="27"/>
      <c r="K13" s="27"/>
      <c r="L13" s="596"/>
      <c r="M13" s="124"/>
    </row>
    <row r="14" spans="1:14" ht="30" customHeight="1">
      <c r="A14" s="1240"/>
      <c r="B14" s="1243"/>
      <c r="C14" s="1240"/>
      <c r="D14" s="585"/>
      <c r="E14" s="585"/>
      <c r="F14" s="586"/>
      <c r="G14" s="1227"/>
      <c r="H14" s="1228"/>
      <c r="I14" s="1229"/>
      <c r="J14" s="27"/>
      <c r="K14" s="27"/>
      <c r="L14" s="596"/>
      <c r="M14" s="124"/>
    </row>
    <row r="15" spans="1:14" ht="14.25" customHeight="1">
      <c r="A15" s="606"/>
      <c r="B15" s="1188"/>
      <c r="C15" s="1189"/>
      <c r="D15" s="1189"/>
      <c r="E15" s="1189"/>
      <c r="F15" s="1189"/>
      <c r="G15" s="1189"/>
      <c r="H15" s="1189"/>
      <c r="I15" s="1189"/>
      <c r="J15" s="1189"/>
      <c r="K15" s="1189"/>
      <c r="L15" s="1190"/>
      <c r="M15" s="597"/>
      <c r="N15" s="124"/>
    </row>
    <row r="16" spans="1:14" ht="21" customHeight="1" thickBot="1">
      <c r="A16" s="1177" t="s">
        <v>718</v>
      </c>
      <c r="B16" s="1177"/>
      <c r="C16" s="1177"/>
      <c r="D16" s="1177"/>
      <c r="E16" s="1177"/>
      <c r="F16" s="1177"/>
      <c r="G16" s="1177"/>
      <c r="H16" s="1177"/>
      <c r="I16" s="1177"/>
      <c r="J16" s="1177"/>
      <c r="K16" s="1177"/>
      <c r="L16" s="1191"/>
      <c r="M16" s="597"/>
      <c r="N16" s="124"/>
    </row>
    <row r="17" spans="1:14" ht="14.5" customHeight="1" thickBot="1">
      <c r="A17" s="1192" t="s">
        <v>719</v>
      </c>
      <c r="B17" s="1193"/>
      <c r="C17" s="1193"/>
      <c r="D17" s="1193"/>
      <c r="E17" s="1193"/>
      <c r="F17" s="1193"/>
      <c r="G17" s="1193"/>
      <c r="H17" s="1193"/>
      <c r="I17" s="1193"/>
      <c r="J17" s="1194"/>
      <c r="K17" s="27"/>
      <c r="L17" s="27"/>
      <c r="M17" s="597"/>
      <c r="N17" s="124"/>
    </row>
    <row r="18" spans="1:14" ht="14.25" customHeight="1">
      <c r="A18" s="1195" t="s">
        <v>512</v>
      </c>
      <c r="B18" s="1196"/>
      <c r="C18" s="607" t="s">
        <v>720</v>
      </c>
      <c r="D18" s="608" t="s">
        <v>656</v>
      </c>
      <c r="E18" s="607" t="s">
        <v>721</v>
      </c>
      <c r="F18" s="608" t="s">
        <v>722</v>
      </c>
      <c r="G18" s="608" t="s">
        <v>723</v>
      </c>
      <c r="H18" s="687" t="s">
        <v>991</v>
      </c>
      <c r="I18" s="19"/>
      <c r="J18" s="609"/>
      <c r="K18" s="610"/>
      <c r="L18" s="27"/>
      <c r="M18" s="597"/>
      <c r="N18" s="124"/>
    </row>
    <row r="19" spans="1:14" ht="14.25" customHeight="1">
      <c r="A19" s="1142"/>
      <c r="B19" s="1197"/>
      <c r="C19" s="585"/>
      <c r="D19" s="587"/>
      <c r="E19" s="585"/>
      <c r="F19" s="588"/>
      <c r="G19" s="587"/>
      <c r="H19" s="587"/>
      <c r="I19" s="32"/>
      <c r="J19" s="611"/>
      <c r="K19" s="31"/>
      <c r="L19" s="27"/>
      <c r="M19" s="597"/>
      <c r="N19" s="124"/>
    </row>
    <row r="20" spans="1:14" ht="14.25" customHeight="1">
      <c r="A20" s="1142"/>
      <c r="B20" s="1197"/>
      <c r="C20" s="585"/>
      <c r="D20" s="587"/>
      <c r="E20" s="585"/>
      <c r="F20" s="588"/>
      <c r="G20" s="587"/>
      <c r="H20" s="587"/>
      <c r="I20" s="32"/>
      <c r="J20" s="611"/>
      <c r="K20" s="31"/>
      <c r="L20" s="27"/>
      <c r="M20" s="597"/>
      <c r="N20" s="124"/>
    </row>
    <row r="21" spans="1:14" ht="14.25" customHeight="1">
      <c r="A21" s="1142"/>
      <c r="B21" s="1197"/>
      <c r="C21" s="585"/>
      <c r="D21" s="587"/>
      <c r="E21" s="585"/>
      <c r="F21" s="588"/>
      <c r="G21" s="587"/>
      <c r="H21" s="587"/>
      <c r="I21" s="32"/>
      <c r="J21" s="611"/>
      <c r="K21" s="31"/>
      <c r="L21" s="27"/>
      <c r="M21" s="597"/>
      <c r="N21" s="124"/>
    </row>
    <row r="22" spans="1:14" ht="14.25" customHeight="1">
      <c r="A22" s="1142"/>
      <c r="B22" s="1140"/>
      <c r="C22" s="585"/>
      <c r="D22" s="587"/>
      <c r="E22" s="585"/>
      <c r="F22" s="588"/>
      <c r="G22" s="587"/>
      <c r="H22" s="587"/>
      <c r="I22" s="32"/>
      <c r="J22" s="611"/>
      <c r="K22" s="31"/>
      <c r="L22" s="27"/>
      <c r="M22" s="597"/>
      <c r="N22" s="124"/>
    </row>
    <row r="23" spans="1:14" ht="14.25" customHeight="1">
      <c r="A23" s="1142"/>
      <c r="B23" s="1140"/>
      <c r="C23" s="585"/>
      <c r="D23" s="587"/>
      <c r="E23" s="585"/>
      <c r="F23" s="588"/>
      <c r="G23" s="587"/>
      <c r="H23" s="587"/>
      <c r="I23" s="32"/>
      <c r="J23" s="611"/>
      <c r="K23" s="31"/>
      <c r="L23" s="27"/>
      <c r="M23" s="597"/>
      <c r="N23" s="124"/>
    </row>
    <row r="24" spans="1:14" ht="14.25" customHeight="1">
      <c r="A24" s="1118"/>
      <c r="B24" s="1119"/>
      <c r="C24" s="585"/>
      <c r="D24" s="587"/>
      <c r="E24" s="585"/>
      <c r="F24" s="588"/>
      <c r="G24" s="587"/>
      <c r="H24" s="587"/>
      <c r="I24" s="32"/>
      <c r="J24" s="612"/>
      <c r="K24" s="613"/>
      <c r="L24" s="27"/>
      <c r="M24" s="597"/>
      <c r="N24" s="124"/>
    </row>
    <row r="25" spans="1:14" ht="14.25" customHeight="1" thickBot="1">
      <c r="A25" s="1186" t="s">
        <v>725</v>
      </c>
      <c r="B25" s="769"/>
      <c r="C25" s="769"/>
      <c r="D25" s="769"/>
      <c r="E25" s="769"/>
      <c r="F25" s="769"/>
      <c r="G25" s="769"/>
      <c r="H25" s="769"/>
      <c r="I25" s="769"/>
      <c r="J25" s="1187"/>
      <c r="K25" s="614"/>
      <c r="L25" s="31"/>
      <c r="M25" s="597"/>
      <c r="N25" s="124"/>
    </row>
    <row r="26" spans="1:14" ht="32.25" customHeight="1">
      <c r="A26" s="1142"/>
      <c r="B26" s="1140"/>
      <c r="C26" s="1172" t="str">
        <f>'1. General information'!$C$3&amp;" commits to reduce absolute "&amp;G19&amp;" GHG emissions "&amp;-F19*100&amp;"% by "&amp;E19&amp;" from a "&amp;C19&amp;" base year."</f>
        <v xml:space="preserve"> commits to reduce absolute  GHG emissions 0% by  from a  base year.</v>
      </c>
      <c r="D26" s="1173"/>
      <c r="E26" s="1173"/>
      <c r="F26" s="1173"/>
      <c r="G26" s="1173"/>
      <c r="H26" s="1174" t="s">
        <v>726</v>
      </c>
      <c r="I26" s="1175"/>
      <c r="J26" s="1176"/>
      <c r="K26" s="601"/>
      <c r="L26" s="27"/>
      <c r="M26" s="597"/>
      <c r="N26" s="124"/>
    </row>
    <row r="27" spans="1:14" ht="29.25" customHeight="1">
      <c r="A27" s="1118"/>
      <c r="B27" s="1171"/>
      <c r="C27" s="1172" t="str">
        <f>'1. General information'!$C$3&amp;" commits to reduce absolute "&amp;G20&amp;" GHG emissions "&amp;-F20*100&amp;"% by "&amp;E20&amp;" from a "&amp;C20&amp;" base year."</f>
        <v xml:space="preserve"> commits to reduce absolute  GHG emissions 0% by  from a  base year.</v>
      </c>
      <c r="D27" s="1173"/>
      <c r="E27" s="1173"/>
      <c r="F27" s="1173"/>
      <c r="G27" s="1173"/>
      <c r="H27" s="1174" t="s">
        <v>726</v>
      </c>
      <c r="I27" s="1175"/>
      <c r="J27" s="1176"/>
      <c r="K27" s="31"/>
      <c r="L27" s="27"/>
      <c r="M27" s="597"/>
      <c r="N27" s="124"/>
    </row>
    <row r="28" spans="1:14" ht="29.25" customHeight="1">
      <c r="A28" s="1118"/>
      <c r="B28" s="1171"/>
      <c r="C28" s="1172" t="str">
        <f>'1. General information'!$C$3&amp;" commits to reduce absolute "&amp;G21&amp;" GHG emissions "&amp;-F21*100&amp;"% by "&amp;E21&amp;" from a "&amp;C21&amp;" base year."</f>
        <v xml:space="preserve"> commits to reduce absolute  GHG emissions 0% by  from a  base year.</v>
      </c>
      <c r="D28" s="1173"/>
      <c r="E28" s="1173"/>
      <c r="F28" s="1173"/>
      <c r="G28" s="1173"/>
      <c r="H28" s="1174" t="s">
        <v>726</v>
      </c>
      <c r="I28" s="1175"/>
      <c r="J28" s="1176"/>
      <c r="K28" s="31"/>
      <c r="L28" s="27"/>
      <c r="M28" s="597"/>
      <c r="N28" s="124"/>
    </row>
    <row r="29" spans="1:14" ht="34.5" customHeight="1">
      <c r="A29" s="1118"/>
      <c r="B29" s="1171"/>
      <c r="C29" s="1172" t="str">
        <f>'1. General information'!$C$3&amp;" commits to reduce absolute "&amp;G22&amp;" GHG emissions "&amp;-F22*100&amp;"% by "&amp;E22&amp;" from a "&amp;C22&amp;" base year."</f>
        <v xml:space="preserve"> commits to reduce absolute  GHG emissions 0% by  from a  base year.</v>
      </c>
      <c r="D29" s="1173"/>
      <c r="E29" s="1173"/>
      <c r="F29" s="1173"/>
      <c r="G29" s="1173"/>
      <c r="H29" s="1174" t="s">
        <v>726</v>
      </c>
      <c r="I29" s="1175"/>
      <c r="J29" s="1176"/>
      <c r="K29" s="31"/>
      <c r="L29" s="27"/>
      <c r="M29" s="597"/>
      <c r="N29" s="124"/>
    </row>
    <row r="30" spans="1:14" ht="14.25" customHeight="1">
      <c r="A30" s="686"/>
      <c r="B30" s="3"/>
      <c r="C30" s="3"/>
      <c r="D30" s="3"/>
      <c r="E30" s="3"/>
      <c r="F30" s="3"/>
      <c r="G30" s="3"/>
      <c r="H30" s="3"/>
      <c r="I30" s="3"/>
      <c r="J30" s="3"/>
      <c r="K30" s="27"/>
      <c r="L30" s="27"/>
      <c r="M30" s="597"/>
      <c r="N30" s="124"/>
    </row>
    <row r="31" spans="1:14" ht="21" customHeight="1">
      <c r="A31" s="1177" t="s">
        <v>727</v>
      </c>
      <c r="B31" s="1178"/>
      <c r="C31" s="1178"/>
      <c r="D31" s="1178"/>
      <c r="E31" s="1178"/>
      <c r="F31" s="1178"/>
      <c r="G31" s="1178"/>
      <c r="H31" s="1178"/>
      <c r="I31" s="1178"/>
      <c r="J31" s="1178"/>
      <c r="K31" s="1178"/>
      <c r="L31" s="1179"/>
      <c r="M31" s="597"/>
      <c r="N31" s="124"/>
    </row>
    <row r="32" spans="1:14" ht="14.5" customHeight="1">
      <c r="A32" s="1081" t="s">
        <v>719</v>
      </c>
      <c r="B32" s="1082"/>
      <c r="C32" s="1082"/>
      <c r="D32" s="1082"/>
      <c r="E32" s="1082"/>
      <c r="F32" s="1082"/>
      <c r="G32" s="1082"/>
      <c r="H32" s="1082"/>
      <c r="I32" s="1082"/>
      <c r="J32" s="1083"/>
      <c r="K32" s="27"/>
      <c r="L32" s="27"/>
      <c r="M32" s="597"/>
      <c r="N32" s="124"/>
    </row>
    <row r="33" spans="1:14" ht="14.25" customHeight="1">
      <c r="A33" s="1155" t="s">
        <v>512</v>
      </c>
      <c r="B33" s="800"/>
      <c r="C33" s="616" t="s">
        <v>720</v>
      </c>
      <c r="D33" s="616" t="s">
        <v>656</v>
      </c>
      <c r="E33" s="616" t="s">
        <v>721</v>
      </c>
      <c r="F33" s="616" t="s">
        <v>723</v>
      </c>
      <c r="G33" s="28"/>
      <c r="H33" s="617"/>
      <c r="I33" s="3"/>
      <c r="J33" s="3"/>
      <c r="K33" s="27"/>
      <c r="L33" s="1"/>
      <c r="M33" s="597"/>
      <c r="N33" s="124"/>
    </row>
    <row r="34" spans="1:14" ht="14.25" customHeight="1">
      <c r="A34" s="1142"/>
      <c r="B34" s="1140"/>
      <c r="C34" s="585"/>
      <c r="D34" s="585"/>
      <c r="E34" s="585"/>
      <c r="F34" s="585"/>
      <c r="G34" s="32"/>
      <c r="H34" s="618"/>
      <c r="I34" s="27"/>
      <c r="J34" s="27"/>
      <c r="K34" s="27"/>
      <c r="L34" s="27"/>
      <c r="M34" s="597"/>
      <c r="N34" s="124"/>
    </row>
    <row r="35" spans="1:14" ht="14.25" customHeight="1">
      <c r="A35" s="1142"/>
      <c r="B35" s="1140"/>
      <c r="C35" s="585"/>
      <c r="D35" s="585"/>
      <c r="E35" s="585"/>
      <c r="F35" s="585"/>
      <c r="G35" s="32"/>
      <c r="H35" s="618"/>
      <c r="I35" s="27"/>
      <c r="J35" s="27"/>
      <c r="K35" s="27"/>
      <c r="L35" s="27"/>
      <c r="M35" s="597"/>
      <c r="N35" s="124"/>
    </row>
    <row r="36" spans="1:14" ht="14.25" customHeight="1">
      <c r="A36" s="1142"/>
      <c r="B36" s="1140"/>
      <c r="C36" s="585"/>
      <c r="D36" s="585"/>
      <c r="E36" s="585"/>
      <c r="F36" s="585"/>
      <c r="G36" s="32"/>
      <c r="H36" s="618"/>
      <c r="I36" s="27"/>
      <c r="J36" s="27"/>
      <c r="K36" s="27"/>
      <c r="L36" s="27"/>
      <c r="M36" s="597"/>
      <c r="N36" s="124"/>
    </row>
    <row r="37" spans="1:14" ht="14.25" customHeight="1">
      <c r="A37" s="1142"/>
      <c r="B37" s="1140"/>
      <c r="C37" s="585"/>
      <c r="D37" s="585"/>
      <c r="E37" s="585"/>
      <c r="F37" s="585"/>
      <c r="G37" s="32"/>
      <c r="H37" s="618"/>
      <c r="I37" s="27"/>
      <c r="J37" s="27"/>
      <c r="K37" s="27"/>
      <c r="L37" s="27"/>
      <c r="M37" s="597"/>
      <c r="N37" s="124"/>
    </row>
    <row r="38" spans="1:14" ht="14.5">
      <c r="A38" s="601"/>
      <c r="B38" s="3"/>
      <c r="C38" s="3"/>
      <c r="D38" s="3"/>
      <c r="E38" s="3"/>
      <c r="F38" s="3"/>
      <c r="G38" s="27"/>
      <c r="H38" s="27"/>
      <c r="I38" s="27"/>
      <c r="J38" s="27"/>
      <c r="K38" s="27"/>
      <c r="L38" s="27"/>
      <c r="M38" s="597"/>
      <c r="N38" s="124"/>
    </row>
    <row r="39" spans="1:14" ht="14.5">
      <c r="A39" s="1182" t="s">
        <v>725</v>
      </c>
      <c r="B39" s="1150"/>
      <c r="C39" s="1150"/>
      <c r="D39" s="1150"/>
      <c r="E39" s="1150"/>
      <c r="F39" s="1150"/>
      <c r="G39" s="1150"/>
      <c r="H39" s="1150"/>
      <c r="I39" s="1150"/>
      <c r="J39" s="1183"/>
      <c r="K39" s="27"/>
      <c r="L39" s="27"/>
      <c r="M39" s="597"/>
      <c r="N39" s="124"/>
    </row>
    <row r="40" spans="1:14" ht="33" customHeight="1">
      <c r="A40" s="1142"/>
      <c r="B40" s="1140"/>
      <c r="C40" s="1184" t="str">
        <f>'1. General information'!$C$3&amp;" commits to maintain zero absolute "&amp;F34&amp;" GHG emissions from "&amp;C34&amp;" through "&amp;E34&amp;"."</f>
        <v xml:space="preserve"> commits to maintain zero absolute  GHG emissions from  through .</v>
      </c>
      <c r="D40" s="1185"/>
      <c r="E40" s="1185"/>
      <c r="F40" s="1185"/>
      <c r="G40" s="1185"/>
      <c r="H40" s="1174" t="s">
        <v>726</v>
      </c>
      <c r="I40" s="1175"/>
      <c r="J40" s="1176"/>
      <c r="K40" s="599"/>
      <c r="L40" s="27"/>
      <c r="M40" s="597"/>
      <c r="N40" s="124"/>
    </row>
    <row r="41" spans="1:14" ht="33" customHeight="1">
      <c r="A41" s="1142"/>
      <c r="B41" s="1140"/>
      <c r="C41" s="1180" t="str">
        <f>'1. General information'!$C$3&amp;" commits to maintain zero absolute "&amp;F35&amp;" GHG emissions from "&amp;C35&amp;" through "&amp;E35&amp;"."</f>
        <v xml:space="preserve"> commits to maintain zero absolute  GHG emissions from  through .</v>
      </c>
      <c r="D41" s="1181"/>
      <c r="E41" s="1181"/>
      <c r="F41" s="1181"/>
      <c r="G41" s="1181"/>
      <c r="H41" s="1174" t="s">
        <v>726</v>
      </c>
      <c r="I41" s="1175"/>
      <c r="J41" s="1176"/>
      <c r="K41" s="599"/>
      <c r="L41" s="27"/>
      <c r="M41" s="597"/>
      <c r="N41" s="124"/>
    </row>
    <row r="42" spans="1:14" ht="14.25" customHeight="1">
      <c r="A42" s="619"/>
      <c r="B42" s="5"/>
      <c r="C42" s="5"/>
      <c r="D42" s="619"/>
      <c r="E42" s="619"/>
      <c r="F42" s="619"/>
      <c r="G42" s="619"/>
      <c r="H42" s="619"/>
      <c r="I42" s="619"/>
      <c r="J42" s="619"/>
      <c r="K42" s="27"/>
      <c r="L42" s="27"/>
      <c r="M42" s="597"/>
      <c r="N42" s="124"/>
    </row>
    <row r="43" spans="1:14" ht="15.5" thickBot="1">
      <c r="A43" s="1156" t="s">
        <v>728</v>
      </c>
      <c r="B43" s="1157"/>
      <c r="C43" s="1157"/>
      <c r="D43" s="1157"/>
      <c r="E43" s="1157"/>
      <c r="F43" s="1157"/>
      <c r="G43" s="1157"/>
      <c r="H43" s="1158"/>
      <c r="I43" s="620"/>
      <c r="J43" s="27"/>
      <c r="K43" s="27"/>
      <c r="L43" s="27"/>
      <c r="M43" s="597"/>
      <c r="N43" s="124"/>
    </row>
    <row r="44" spans="1:14" ht="18" customHeight="1">
      <c r="A44" s="1159" t="s">
        <v>719</v>
      </c>
      <c r="B44" s="1159"/>
      <c r="C44" s="1159"/>
      <c r="D44" s="1159"/>
      <c r="E44" s="1159"/>
      <c r="F44" s="1159"/>
      <c r="G44" s="1159"/>
      <c r="H44" s="1159"/>
      <c r="I44" s="1160"/>
      <c r="J44" s="1161" t="s">
        <v>27</v>
      </c>
      <c r="K44" s="837"/>
      <c r="L44" s="806"/>
      <c r="M44" s="597"/>
      <c r="N44" s="124"/>
    </row>
    <row r="45" spans="1:14" ht="79" customHeight="1">
      <c r="A45" s="1162" t="s">
        <v>512</v>
      </c>
      <c r="B45" s="800"/>
      <c r="C45" s="668" t="s">
        <v>720</v>
      </c>
      <c r="D45" s="668" t="s">
        <v>656</v>
      </c>
      <c r="E45" s="668" t="s">
        <v>721</v>
      </c>
      <c r="F45" s="668" t="s">
        <v>729</v>
      </c>
      <c r="G45" s="668" t="s">
        <v>730</v>
      </c>
      <c r="H45" s="668" t="s">
        <v>731</v>
      </c>
      <c r="I45" s="621" t="s">
        <v>732</v>
      </c>
      <c r="J45" s="1163" t="s">
        <v>733</v>
      </c>
      <c r="K45" s="1150"/>
      <c r="L45" s="1121"/>
      <c r="M45" s="597"/>
      <c r="N45" s="124"/>
    </row>
    <row r="46" spans="1:14" ht="31.5" customHeight="1">
      <c r="A46" s="1151"/>
      <c r="B46" s="1140"/>
      <c r="C46" s="589"/>
      <c r="D46" s="589"/>
      <c r="E46" s="589"/>
      <c r="F46" s="589"/>
      <c r="G46" s="589"/>
      <c r="H46" s="589"/>
      <c r="I46" s="590"/>
      <c r="J46" s="962"/>
      <c r="K46" s="769"/>
      <c r="L46" s="800"/>
      <c r="M46" s="597"/>
      <c r="N46" s="124"/>
    </row>
    <row r="47" spans="1:14" ht="26" customHeight="1">
      <c r="A47" s="1165" t="s">
        <v>725</v>
      </c>
      <c r="B47" s="1166"/>
      <c r="C47" s="1166"/>
      <c r="D47" s="1166"/>
      <c r="E47" s="1166"/>
      <c r="F47" s="1166"/>
      <c r="G47" s="1166"/>
      <c r="H47" s="1166"/>
      <c r="I47" s="1167"/>
      <c r="J47" s="803"/>
      <c r="K47" s="769"/>
      <c r="L47" s="800"/>
      <c r="M47" s="597"/>
      <c r="N47" s="124"/>
    </row>
    <row r="48" spans="1:14" ht="94.5" customHeight="1">
      <c r="A48" s="1168" t="s">
        <v>734</v>
      </c>
      <c r="B48" s="1169"/>
      <c r="C48" s="1169"/>
      <c r="D48" s="1169"/>
      <c r="E48" s="1169"/>
      <c r="F48" s="1169"/>
      <c r="G48" s="1169"/>
      <c r="H48" s="1169"/>
      <c r="I48" s="1170"/>
      <c r="J48" s="1164"/>
      <c r="K48" s="786"/>
      <c r="L48" s="787"/>
      <c r="M48" s="597"/>
      <c r="N48" s="124"/>
    </row>
    <row r="49" spans="1:14" ht="14.25" customHeight="1">
      <c r="A49" s="670"/>
      <c r="B49" s="671"/>
      <c r="C49" s="672"/>
      <c r="D49" s="669"/>
      <c r="E49" s="669"/>
      <c r="F49" s="669"/>
      <c r="G49" s="669"/>
      <c r="H49" s="669"/>
      <c r="I49" s="669"/>
      <c r="J49" s="27"/>
      <c r="K49" s="27"/>
      <c r="L49" s="27"/>
      <c r="M49" s="597"/>
      <c r="N49" s="124"/>
    </row>
    <row r="50" spans="1:14" ht="21" customHeight="1" thickBot="1">
      <c r="A50" s="1112" t="s">
        <v>735</v>
      </c>
      <c r="B50" s="797"/>
      <c r="C50" s="797"/>
      <c r="D50" s="797"/>
      <c r="E50" s="797"/>
      <c r="F50" s="797"/>
      <c r="G50" s="797"/>
      <c r="H50" s="797"/>
      <c r="I50" s="797"/>
      <c r="J50" s="797"/>
      <c r="K50" s="797"/>
      <c r="L50" s="798"/>
      <c r="M50" s="597"/>
      <c r="N50" s="124"/>
    </row>
    <row r="51" spans="1:14" ht="90.5" customHeight="1">
      <c r="A51" s="1143" t="s">
        <v>1006</v>
      </c>
      <c r="B51" s="794"/>
      <c r="C51" s="794"/>
      <c r="D51" s="794"/>
      <c r="E51" s="794"/>
      <c r="F51" s="794"/>
      <c r="G51" s="794"/>
      <c r="H51" s="794"/>
      <c r="I51" s="794"/>
      <c r="J51" s="794"/>
      <c r="K51" s="794"/>
      <c r="L51" s="794"/>
      <c r="M51" s="597"/>
      <c r="N51" s="124"/>
    </row>
    <row r="52" spans="1:14" ht="22.5" customHeight="1">
      <c r="A52" s="1144" t="s">
        <v>719</v>
      </c>
      <c r="B52" s="1145"/>
      <c r="C52" s="1145"/>
      <c r="D52" s="1145"/>
      <c r="E52" s="1145"/>
      <c r="F52" s="1145"/>
      <c r="G52" s="1145"/>
      <c r="H52" s="1145"/>
      <c r="I52" s="1145"/>
      <c r="J52" s="1146"/>
      <c r="K52" s="622"/>
      <c r="L52" s="623" t="s">
        <v>27</v>
      </c>
      <c r="M52" s="597"/>
      <c r="N52" s="124"/>
    </row>
    <row r="53" spans="1:14" ht="17.25" customHeight="1">
      <c r="A53" s="1155" t="s">
        <v>512</v>
      </c>
      <c r="B53" s="800"/>
      <c r="C53" s="616" t="s">
        <v>720</v>
      </c>
      <c r="D53" s="616" t="s">
        <v>656</v>
      </c>
      <c r="E53" s="616" t="s">
        <v>721</v>
      </c>
      <c r="F53" s="616" t="s">
        <v>729</v>
      </c>
      <c r="G53" s="616" t="s">
        <v>736</v>
      </c>
      <c r="H53" s="616" t="s">
        <v>723</v>
      </c>
      <c r="I53" s="616" t="s">
        <v>724</v>
      </c>
      <c r="J53" s="615" t="s">
        <v>737</v>
      </c>
      <c r="K53" s="624"/>
      <c r="L53" s="1147" t="s">
        <v>1004</v>
      </c>
      <c r="M53" s="597"/>
      <c r="N53" s="124"/>
    </row>
    <row r="54" spans="1:14" ht="17.25" customHeight="1">
      <c r="A54" s="1142"/>
      <c r="B54" s="1140"/>
      <c r="C54" s="585"/>
      <c r="D54" s="585"/>
      <c r="E54" s="585"/>
      <c r="F54" s="585"/>
      <c r="G54" s="585"/>
      <c r="H54" s="585"/>
      <c r="I54" s="585"/>
      <c r="J54" s="585"/>
      <c r="K54" s="625"/>
      <c r="L54" s="1148"/>
      <c r="M54" s="597"/>
      <c r="N54" s="124"/>
    </row>
    <row r="55" spans="1:14" ht="17.25" customHeight="1">
      <c r="A55" s="1142"/>
      <c r="B55" s="1140"/>
      <c r="C55" s="585"/>
      <c r="D55" s="585"/>
      <c r="E55" s="585"/>
      <c r="F55" s="585"/>
      <c r="G55" s="585"/>
      <c r="H55" s="585"/>
      <c r="I55" s="585"/>
      <c r="J55" s="585"/>
      <c r="K55" s="625"/>
      <c r="L55" s="1148"/>
      <c r="M55" s="597"/>
      <c r="N55" s="124"/>
    </row>
    <row r="56" spans="1:14" ht="17.25" customHeight="1">
      <c r="A56" s="1142"/>
      <c r="B56" s="1140"/>
      <c r="C56" s="585"/>
      <c r="D56" s="585"/>
      <c r="E56" s="585"/>
      <c r="F56" s="585"/>
      <c r="G56" s="585"/>
      <c r="H56" s="585"/>
      <c r="I56" s="585"/>
      <c r="J56" s="585"/>
      <c r="K56" s="625"/>
      <c r="L56" s="1148"/>
      <c r="M56" s="597"/>
      <c r="N56" s="124"/>
    </row>
    <row r="57" spans="1:14" ht="17.25" customHeight="1">
      <c r="A57" s="1142"/>
      <c r="B57" s="1140"/>
      <c r="C57" s="585"/>
      <c r="D57" s="585"/>
      <c r="E57" s="585"/>
      <c r="F57" s="585"/>
      <c r="G57" s="585"/>
      <c r="H57" s="585"/>
      <c r="I57" s="585"/>
      <c r="J57" s="585"/>
      <c r="K57" s="625"/>
      <c r="L57" s="1148"/>
      <c r="M57" s="597"/>
      <c r="N57" s="124"/>
    </row>
    <row r="58" spans="1:14" ht="24" customHeight="1">
      <c r="A58" s="1152" t="s">
        <v>738</v>
      </c>
      <c r="B58" s="1153"/>
      <c r="C58" s="1153"/>
      <c r="D58" s="1153"/>
      <c r="E58" s="1153"/>
      <c r="F58" s="1153"/>
      <c r="G58" s="1153"/>
      <c r="H58" s="1153"/>
      <c r="I58" s="1153"/>
      <c r="J58" s="1154"/>
      <c r="K58" s="626"/>
      <c r="L58" s="1148"/>
      <c r="M58" s="597"/>
      <c r="N58" s="124"/>
    </row>
    <row r="59" spans="1:14" ht="17.25" customHeight="1">
      <c r="A59" s="1149" t="s">
        <v>512</v>
      </c>
      <c r="B59" s="1121"/>
      <c r="C59" s="36" t="s">
        <v>739</v>
      </c>
      <c r="D59" s="36" t="s">
        <v>740</v>
      </c>
      <c r="E59" s="36" t="s">
        <v>741</v>
      </c>
      <c r="F59" s="36" t="s">
        <v>742</v>
      </c>
      <c r="G59" s="1149" t="s">
        <v>743</v>
      </c>
      <c r="H59" s="1150"/>
      <c r="I59" s="1150"/>
      <c r="J59" s="1150"/>
      <c r="K59" s="1121"/>
      <c r="L59" s="1148"/>
      <c r="M59" s="597"/>
      <c r="N59" s="124"/>
    </row>
    <row r="60" spans="1:14" ht="17.25" customHeight="1">
      <c r="A60" s="1142"/>
      <c r="B60" s="1140"/>
      <c r="C60" s="585"/>
      <c r="D60" s="585"/>
      <c r="E60" s="585"/>
      <c r="F60" s="585"/>
      <c r="G60" s="1142"/>
      <c r="H60" s="853"/>
      <c r="I60" s="853"/>
      <c r="J60" s="853"/>
      <c r="K60" s="1140"/>
      <c r="L60" s="962"/>
      <c r="M60" s="597"/>
      <c r="N60" s="124"/>
    </row>
    <row r="61" spans="1:14" ht="17.25" customHeight="1">
      <c r="A61" s="1118"/>
      <c r="B61" s="1119"/>
      <c r="C61" s="585"/>
      <c r="D61" s="585"/>
      <c r="E61" s="585"/>
      <c r="F61" s="585"/>
      <c r="G61" s="1142"/>
      <c r="H61" s="853"/>
      <c r="I61" s="853"/>
      <c r="J61" s="853"/>
      <c r="K61" s="1140"/>
      <c r="L61" s="962"/>
      <c r="M61" s="597"/>
      <c r="N61" s="124"/>
    </row>
    <row r="62" spans="1:14" ht="17.25" customHeight="1">
      <c r="A62" s="1118"/>
      <c r="B62" s="1119"/>
      <c r="C62" s="585"/>
      <c r="D62" s="585"/>
      <c r="E62" s="585"/>
      <c r="F62" s="585"/>
      <c r="G62" s="1142"/>
      <c r="H62" s="853"/>
      <c r="I62" s="853"/>
      <c r="J62" s="853"/>
      <c r="K62" s="1140"/>
      <c r="L62" s="962"/>
      <c r="M62" s="597"/>
      <c r="N62" s="124"/>
    </row>
    <row r="63" spans="1:14" ht="17.25" customHeight="1">
      <c r="A63" s="1118"/>
      <c r="B63" s="1119"/>
      <c r="C63" s="585"/>
      <c r="D63" s="585"/>
      <c r="E63" s="585"/>
      <c r="F63" s="585"/>
      <c r="G63" s="1142"/>
      <c r="H63" s="853"/>
      <c r="I63" s="853"/>
      <c r="J63" s="853"/>
      <c r="K63" s="1140"/>
      <c r="L63" s="852"/>
      <c r="M63" s="597"/>
      <c r="N63" s="124"/>
    </row>
    <row r="64" spans="1:14" ht="14.5">
      <c r="A64" s="601"/>
      <c r="B64" s="27"/>
      <c r="C64" s="3"/>
      <c r="D64" s="3"/>
      <c r="E64" s="3"/>
      <c r="F64" s="3"/>
      <c r="G64" s="3"/>
      <c r="H64" s="3"/>
      <c r="I64" s="3"/>
      <c r="J64" s="3"/>
      <c r="K64" s="3"/>
      <c r="L64" s="1"/>
      <c r="M64" s="597"/>
      <c r="N64" s="124"/>
    </row>
    <row r="65" spans="1:14" ht="14.5">
      <c r="A65" s="1135" t="s">
        <v>725</v>
      </c>
      <c r="B65" s="1136"/>
      <c r="C65" s="1136"/>
      <c r="D65" s="1136"/>
      <c r="E65" s="1136"/>
      <c r="F65" s="1136"/>
      <c r="G65" s="1136"/>
      <c r="H65" s="1136"/>
      <c r="I65" s="1136"/>
      <c r="J65" s="1137"/>
      <c r="K65" s="3"/>
      <c r="L65" s="27"/>
      <c r="M65" s="597"/>
      <c r="N65" s="124"/>
    </row>
    <row r="66" spans="1:14" ht="24.75" customHeight="1">
      <c r="A66" s="1118"/>
      <c r="B66" s="1119"/>
      <c r="C66" s="1123" t="s">
        <v>744</v>
      </c>
      <c r="D66" s="1124"/>
      <c r="E66" s="1124"/>
      <c r="F66" s="1124"/>
      <c r="G66" s="1124"/>
      <c r="H66" s="1124"/>
      <c r="I66" s="1124"/>
      <c r="J66" s="1125"/>
      <c r="K66" s="31"/>
      <c r="L66" s="27"/>
      <c r="M66" s="597"/>
      <c r="N66" s="124"/>
    </row>
    <row r="67" spans="1:14" ht="24.75" customHeight="1">
      <c r="A67" s="1118"/>
      <c r="B67" s="1119"/>
      <c r="C67" s="1141" t="s">
        <v>744</v>
      </c>
      <c r="D67" s="853"/>
      <c r="E67" s="853"/>
      <c r="F67" s="853"/>
      <c r="G67" s="853"/>
      <c r="H67" s="853"/>
      <c r="I67" s="853"/>
      <c r="J67" s="1140"/>
      <c r="K67" s="31"/>
      <c r="L67" s="27"/>
      <c r="M67" s="597"/>
      <c r="N67" s="124"/>
    </row>
    <row r="68" spans="1:14" ht="24.75" customHeight="1">
      <c r="A68" s="1118"/>
      <c r="B68" s="1119"/>
      <c r="C68" s="1141" t="s">
        <v>744</v>
      </c>
      <c r="D68" s="853"/>
      <c r="E68" s="853"/>
      <c r="F68" s="853"/>
      <c r="G68" s="853"/>
      <c r="H68" s="853"/>
      <c r="I68" s="853"/>
      <c r="J68" s="1140"/>
      <c r="K68" s="31"/>
      <c r="L68" s="27"/>
      <c r="M68" s="597"/>
      <c r="N68" s="124"/>
    </row>
    <row r="69" spans="1:14" ht="24.75" customHeight="1">
      <c r="A69" s="1118"/>
      <c r="B69" s="1119"/>
      <c r="C69" s="1141" t="s">
        <v>744</v>
      </c>
      <c r="D69" s="853"/>
      <c r="E69" s="853"/>
      <c r="F69" s="853"/>
      <c r="G69" s="853"/>
      <c r="H69" s="853"/>
      <c r="I69" s="853"/>
      <c r="J69" s="1140"/>
      <c r="K69" s="31"/>
      <c r="L69" s="27"/>
      <c r="M69" s="597"/>
      <c r="N69" s="124"/>
    </row>
    <row r="70" spans="1:14" ht="14.25" customHeight="1">
      <c r="A70" s="1"/>
      <c r="B70" s="36"/>
      <c r="C70" s="5"/>
      <c r="D70" s="3"/>
      <c r="E70" s="3"/>
      <c r="F70" s="3"/>
      <c r="G70" s="3"/>
      <c r="H70" s="3"/>
      <c r="I70" s="126"/>
      <c r="J70" s="627"/>
      <c r="K70" s="31"/>
      <c r="L70" s="27"/>
      <c r="M70" s="597"/>
      <c r="N70" s="124"/>
    </row>
    <row r="71" spans="1:14" ht="27" customHeight="1">
      <c r="A71" s="628" t="s">
        <v>24</v>
      </c>
      <c r="B71" s="1115" t="s">
        <v>645</v>
      </c>
      <c r="C71" s="1102"/>
      <c r="D71" s="1116" t="s">
        <v>252</v>
      </c>
      <c r="E71" s="1117"/>
      <c r="F71" s="1102"/>
      <c r="G71" s="1115" t="s">
        <v>27</v>
      </c>
      <c r="H71" s="1117"/>
      <c r="I71" s="1102"/>
      <c r="J71" s="629"/>
      <c r="K71" s="31"/>
      <c r="L71" s="27"/>
      <c r="M71" s="597"/>
      <c r="N71" s="124"/>
    </row>
    <row r="72" spans="1:14" ht="101.5" customHeight="1">
      <c r="A72" s="630" t="s">
        <v>745</v>
      </c>
      <c r="B72" s="1108" t="s">
        <v>1005</v>
      </c>
      <c r="C72" s="801"/>
      <c r="D72" s="889"/>
      <c r="E72" s="871"/>
      <c r="F72" s="872"/>
      <c r="G72" s="1133" t="s">
        <v>989</v>
      </c>
      <c r="H72" s="774"/>
      <c r="I72" s="801"/>
      <c r="J72" s="629"/>
      <c r="K72" s="31"/>
      <c r="L72" s="27"/>
      <c r="M72" s="597"/>
      <c r="N72" s="124"/>
    </row>
    <row r="73" spans="1:14" ht="118" customHeight="1">
      <c r="A73" s="630" t="s">
        <v>746</v>
      </c>
      <c r="B73" s="1108" t="s">
        <v>747</v>
      </c>
      <c r="C73" s="801"/>
      <c r="D73" s="889"/>
      <c r="E73" s="871"/>
      <c r="F73" s="872"/>
      <c r="G73" s="1134" t="s">
        <v>748</v>
      </c>
      <c r="H73" s="774"/>
      <c r="I73" s="801"/>
      <c r="J73" s="629"/>
      <c r="K73" s="31"/>
      <c r="L73" s="27"/>
      <c r="M73" s="597"/>
      <c r="N73" s="124"/>
    </row>
    <row r="74" spans="1:14" ht="14.25" customHeight="1">
      <c r="A74" s="631"/>
      <c r="B74" s="578"/>
      <c r="C74" s="578"/>
      <c r="D74" s="578"/>
      <c r="E74" s="578"/>
      <c r="F74" s="578"/>
      <c r="G74" s="578"/>
      <c r="H74" s="5"/>
      <c r="I74" s="5"/>
      <c r="J74" s="5"/>
      <c r="K74" s="27"/>
      <c r="L74" s="632"/>
      <c r="M74" s="597"/>
      <c r="N74" s="124"/>
    </row>
    <row r="75" spans="1:14" ht="14.25" customHeight="1">
      <c r="A75" s="633"/>
      <c r="B75" s="1109"/>
      <c r="C75" s="1110"/>
      <c r="D75" s="1110"/>
      <c r="E75" s="1110"/>
      <c r="F75" s="1111"/>
      <c r="G75" s="598"/>
      <c r="H75" s="598"/>
      <c r="I75" s="598"/>
      <c r="J75" s="633"/>
      <c r="K75" s="634"/>
      <c r="L75" s="635"/>
      <c r="M75" s="597"/>
      <c r="N75" s="124"/>
    </row>
    <row r="76" spans="1:14" ht="21" customHeight="1" thickBot="1">
      <c r="A76" s="1112" t="s">
        <v>749</v>
      </c>
      <c r="B76" s="797"/>
      <c r="C76" s="797"/>
      <c r="D76" s="797"/>
      <c r="E76" s="797"/>
      <c r="F76" s="797"/>
      <c r="G76" s="797"/>
      <c r="H76" s="797"/>
      <c r="I76" s="797"/>
      <c r="J76" s="797"/>
      <c r="K76" s="636"/>
      <c r="L76" s="637"/>
      <c r="M76" s="597"/>
      <c r="N76" s="124"/>
    </row>
    <row r="77" spans="1:14" ht="77.5" customHeight="1" thickBot="1">
      <c r="A77" s="1084" t="s">
        <v>750</v>
      </c>
      <c r="B77" s="1085"/>
      <c r="C77" s="1085"/>
      <c r="D77" s="1085"/>
      <c r="E77" s="1085"/>
      <c r="F77" s="1085"/>
      <c r="G77" s="1085"/>
      <c r="H77" s="1085"/>
      <c r="I77" s="1086"/>
      <c r="J77" s="121"/>
      <c r="K77" s="638"/>
      <c r="L77" s="639"/>
      <c r="M77" s="597"/>
      <c r="N77" s="124"/>
    </row>
    <row r="78" spans="1:14" ht="27" customHeight="1" thickBot="1">
      <c r="A78" s="1113" t="s">
        <v>719</v>
      </c>
      <c r="B78" s="837"/>
      <c r="C78" s="837"/>
      <c r="D78" s="837"/>
      <c r="E78" s="837"/>
      <c r="F78" s="837"/>
      <c r="G78" s="837"/>
      <c r="H78" s="837"/>
      <c r="I78" s="855"/>
      <c r="J78" s="629"/>
      <c r="K78" s="614"/>
      <c r="L78" s="31"/>
      <c r="M78" s="597"/>
      <c r="N78" s="124"/>
    </row>
    <row r="79" spans="1:14" ht="14.25" customHeight="1" thickBot="1">
      <c r="A79" s="1114" t="s">
        <v>512</v>
      </c>
      <c r="B79" s="800"/>
      <c r="C79" s="641" t="s">
        <v>720</v>
      </c>
      <c r="D79" s="641" t="s">
        <v>656</v>
      </c>
      <c r="E79" s="641" t="s">
        <v>721</v>
      </c>
      <c r="F79" s="641" t="s">
        <v>729</v>
      </c>
      <c r="G79" s="641" t="s">
        <v>736</v>
      </c>
      <c r="H79" s="641" t="s">
        <v>723</v>
      </c>
      <c r="I79" s="640" t="s">
        <v>724</v>
      </c>
      <c r="J79" s="629"/>
      <c r="K79" s="614"/>
      <c r="L79" s="31"/>
      <c r="M79" s="597"/>
      <c r="N79" s="124"/>
    </row>
    <row r="80" spans="1:14" ht="14.25" customHeight="1" thickBot="1">
      <c r="A80" s="1139"/>
      <c r="B80" s="1140"/>
      <c r="C80" s="585"/>
      <c r="D80" s="585"/>
      <c r="E80" s="585"/>
      <c r="F80" s="585"/>
      <c r="G80" s="585"/>
      <c r="H80" s="585"/>
      <c r="I80" s="585"/>
      <c r="J80" s="642"/>
      <c r="K80" s="614"/>
      <c r="L80" s="31"/>
      <c r="M80" s="597"/>
      <c r="N80" s="124"/>
    </row>
    <row r="81" spans="1:14" ht="14.25" customHeight="1" thickBot="1">
      <c r="A81" s="1118"/>
      <c r="B81" s="1119"/>
      <c r="C81" s="585"/>
      <c r="D81" s="585"/>
      <c r="E81" s="585"/>
      <c r="F81" s="585"/>
      <c r="G81" s="585"/>
      <c r="H81" s="585"/>
      <c r="I81" s="585"/>
      <c r="J81" s="642"/>
      <c r="K81" s="614"/>
      <c r="L81" s="31"/>
      <c r="M81" s="597"/>
      <c r="N81" s="124"/>
    </row>
    <row r="82" spans="1:14" ht="14.25" customHeight="1">
      <c r="A82" s="1118"/>
      <c r="B82" s="1119"/>
      <c r="C82" s="585"/>
      <c r="D82" s="585"/>
      <c r="E82" s="585"/>
      <c r="F82" s="585"/>
      <c r="G82" s="585"/>
      <c r="H82" s="585"/>
      <c r="I82" s="585"/>
      <c r="J82" s="642"/>
      <c r="K82" s="614"/>
      <c r="L82" s="31"/>
      <c r="M82" s="597"/>
      <c r="N82" s="124"/>
    </row>
    <row r="83" spans="1:14" ht="14.25" customHeight="1">
      <c r="A83" s="1118"/>
      <c r="B83" s="1119"/>
      <c r="C83" s="585"/>
      <c r="D83" s="585"/>
      <c r="E83" s="585"/>
      <c r="F83" s="585"/>
      <c r="G83" s="585"/>
      <c r="H83" s="585"/>
      <c r="I83" s="585"/>
      <c r="J83" s="642"/>
      <c r="K83" s="614"/>
      <c r="L83" s="613"/>
      <c r="M83" s="597"/>
      <c r="N83" s="124"/>
    </row>
    <row r="84" spans="1:14" ht="18">
      <c r="A84" s="643"/>
      <c r="B84" s="644"/>
      <c r="C84" s="644"/>
      <c r="D84" s="644"/>
      <c r="E84" s="645"/>
      <c r="F84" s="645"/>
      <c r="G84" s="645"/>
      <c r="H84" s="645"/>
      <c r="I84" s="645"/>
      <c r="J84" s="646"/>
      <c r="K84" s="646"/>
      <c r="L84" s="647"/>
      <c r="M84" s="597"/>
      <c r="N84" s="124"/>
    </row>
    <row r="85" spans="1:14" ht="24" customHeight="1">
      <c r="A85" s="1128" t="s">
        <v>751</v>
      </c>
      <c r="B85" s="774"/>
      <c r="C85" s="774"/>
      <c r="D85" s="920"/>
      <c r="E85" s="3"/>
      <c r="F85" s="3"/>
      <c r="G85" s="3"/>
      <c r="H85" s="3"/>
      <c r="I85" s="126"/>
      <c r="J85" s="614"/>
      <c r="K85" s="614"/>
      <c r="L85" s="601"/>
      <c r="M85" s="597"/>
      <c r="N85" s="124"/>
    </row>
    <row r="86" spans="1:14" ht="14.25" customHeight="1">
      <c r="A86" s="1138" t="s">
        <v>512</v>
      </c>
      <c r="B86" s="1121"/>
      <c r="C86" s="607" t="s">
        <v>752</v>
      </c>
      <c r="D86" s="607" t="s">
        <v>753</v>
      </c>
      <c r="E86" s="31"/>
      <c r="F86" s="27"/>
      <c r="G86" s="27"/>
      <c r="H86" s="27"/>
      <c r="I86" s="27"/>
      <c r="J86" s="3"/>
      <c r="K86" s="3"/>
      <c r="L86" s="27"/>
      <c r="M86" s="597"/>
      <c r="N86" s="124"/>
    </row>
    <row r="87" spans="1:14" ht="14.25" customHeight="1">
      <c r="A87" s="1139"/>
      <c r="B87" s="1140"/>
      <c r="C87" s="585"/>
      <c r="D87" s="585"/>
      <c r="E87" s="31"/>
      <c r="F87" s="27"/>
      <c r="G87" s="27"/>
      <c r="H87" s="27"/>
      <c r="I87" s="27"/>
      <c r="J87" s="27"/>
      <c r="K87" s="27"/>
      <c r="L87" s="27"/>
      <c r="M87" s="597"/>
      <c r="N87" s="124"/>
    </row>
    <row r="88" spans="1:14" ht="14.25" customHeight="1">
      <c r="A88" s="1118"/>
      <c r="B88" s="1119"/>
      <c r="C88" s="585"/>
      <c r="D88" s="585"/>
      <c r="E88" s="31"/>
      <c r="F88" s="27"/>
      <c r="G88" s="27"/>
      <c r="H88" s="27"/>
      <c r="I88" s="27"/>
      <c r="J88" s="27"/>
      <c r="K88" s="27"/>
      <c r="L88" s="27"/>
      <c r="M88" s="597"/>
      <c r="N88" s="124"/>
    </row>
    <row r="89" spans="1:14" ht="14.25" customHeight="1">
      <c r="A89" s="1118"/>
      <c r="B89" s="1119"/>
      <c r="C89" s="585"/>
      <c r="D89" s="585"/>
      <c r="E89" s="31"/>
      <c r="F89" s="27"/>
      <c r="G89" s="27"/>
      <c r="H89" s="27"/>
      <c r="I89" s="27"/>
      <c r="J89" s="27"/>
      <c r="K89" s="27"/>
      <c r="L89" s="27"/>
      <c r="M89" s="597"/>
      <c r="N89" s="124"/>
    </row>
    <row r="90" spans="1:14" ht="14.25" customHeight="1">
      <c r="A90" s="1118"/>
      <c r="B90" s="1119"/>
      <c r="C90" s="585"/>
      <c r="D90" s="585"/>
      <c r="E90" s="613"/>
      <c r="F90" s="36"/>
      <c r="G90" s="36"/>
      <c r="H90" s="36"/>
      <c r="I90" s="36"/>
      <c r="J90" s="36"/>
      <c r="K90" s="36"/>
      <c r="L90" s="36"/>
      <c r="M90" s="597"/>
      <c r="N90" s="124"/>
    </row>
    <row r="91" spans="1:14" ht="18">
      <c r="A91" s="649"/>
      <c r="B91" s="650"/>
      <c r="C91" s="650"/>
      <c r="D91" s="650"/>
      <c r="E91" s="650"/>
      <c r="F91" s="650"/>
      <c r="G91" s="650"/>
      <c r="H91" s="650"/>
      <c r="I91" s="650"/>
      <c r="J91" s="650"/>
      <c r="K91" s="651"/>
      <c r="L91" s="651"/>
      <c r="M91" s="652"/>
      <c r="N91" s="597"/>
    </row>
    <row r="92" spans="1:14" ht="14.5">
      <c r="A92" s="1135" t="s">
        <v>725</v>
      </c>
      <c r="B92" s="1136"/>
      <c r="C92" s="1136"/>
      <c r="D92" s="1136"/>
      <c r="E92" s="1136"/>
      <c r="F92" s="1136"/>
      <c r="G92" s="1136"/>
      <c r="H92" s="1136"/>
      <c r="I92" s="1136"/>
      <c r="J92" s="1137"/>
      <c r="K92" s="61"/>
      <c r="L92" s="61"/>
      <c r="M92" s="597"/>
      <c r="N92" s="124"/>
    </row>
    <row r="93" spans="1:14" ht="40.5" customHeight="1">
      <c r="A93" s="1118"/>
      <c r="B93" s="1119"/>
      <c r="C93" s="1123" t="s">
        <v>754</v>
      </c>
      <c r="D93" s="1124"/>
      <c r="E93" s="1124"/>
      <c r="F93" s="1124"/>
      <c r="G93" s="1124"/>
      <c r="H93" s="1124"/>
      <c r="I93" s="1124"/>
      <c r="J93" s="1125"/>
      <c r="K93" s="653"/>
      <c r="L93" s="61"/>
      <c r="M93" s="597"/>
      <c r="N93" s="124"/>
    </row>
    <row r="94" spans="1:14" ht="40.5" customHeight="1">
      <c r="A94" s="1118"/>
      <c r="B94" s="1119"/>
      <c r="C94" s="1126" t="s">
        <v>754</v>
      </c>
      <c r="D94" s="1127"/>
      <c r="E94" s="1127"/>
      <c r="F94" s="1127"/>
      <c r="G94" s="1127"/>
      <c r="H94" s="1127"/>
      <c r="I94" s="1127"/>
      <c r="J94" s="1119"/>
      <c r="K94" s="653"/>
      <c r="L94" s="61"/>
      <c r="M94" s="597"/>
      <c r="N94" s="124"/>
    </row>
    <row r="95" spans="1:14" ht="40.5" customHeight="1">
      <c r="A95" s="1118"/>
      <c r="B95" s="1119"/>
      <c r="C95" s="1126" t="s">
        <v>754</v>
      </c>
      <c r="D95" s="1127"/>
      <c r="E95" s="1127"/>
      <c r="F95" s="1127"/>
      <c r="G95" s="1127"/>
      <c r="H95" s="1127"/>
      <c r="I95" s="1127"/>
      <c r="J95" s="1119"/>
      <c r="K95" s="653"/>
      <c r="L95" s="61"/>
      <c r="M95" s="597"/>
      <c r="N95" s="124"/>
    </row>
    <row r="96" spans="1:14" ht="40.5" customHeight="1">
      <c r="A96" s="1118"/>
      <c r="B96" s="1119"/>
      <c r="C96" s="1126" t="s">
        <v>754</v>
      </c>
      <c r="D96" s="1127"/>
      <c r="E96" s="1127"/>
      <c r="F96" s="1127"/>
      <c r="G96" s="1127"/>
      <c r="H96" s="1127"/>
      <c r="I96" s="1127"/>
      <c r="J96" s="1119"/>
      <c r="K96" s="654"/>
      <c r="L96" s="655"/>
      <c r="M96" s="597"/>
      <c r="N96" s="124"/>
    </row>
    <row r="97" spans="1:14" ht="18">
      <c r="A97" s="649"/>
      <c r="B97" s="650"/>
      <c r="C97" s="650"/>
      <c r="D97" s="650"/>
      <c r="E97" s="650"/>
      <c r="F97" s="650"/>
      <c r="G97" s="650"/>
      <c r="H97" s="650"/>
      <c r="I97" s="650"/>
      <c r="J97" s="650"/>
      <c r="K97" s="651"/>
      <c r="L97" s="651"/>
      <c r="M97" s="652"/>
      <c r="N97" s="597"/>
    </row>
    <row r="98" spans="1:14" ht="27" customHeight="1">
      <c r="A98" s="648" t="s">
        <v>24</v>
      </c>
      <c r="B98" s="1129" t="s">
        <v>645</v>
      </c>
      <c r="C98" s="897"/>
      <c r="D98" s="1128" t="s">
        <v>252</v>
      </c>
      <c r="E98" s="774"/>
      <c r="F98" s="920"/>
      <c r="G98" s="656"/>
      <c r="H98" s="1129" t="s">
        <v>27</v>
      </c>
      <c r="I98" s="769"/>
      <c r="J98" s="897"/>
      <c r="K98" s="3"/>
      <c r="L98" s="3"/>
      <c r="M98" s="597"/>
      <c r="N98" s="124"/>
    </row>
    <row r="99" spans="1:14" ht="40.5" customHeight="1">
      <c r="A99" s="630" t="s">
        <v>755</v>
      </c>
      <c r="B99" s="1075" t="s">
        <v>756</v>
      </c>
      <c r="C99" s="774"/>
      <c r="D99" s="857"/>
      <c r="E99" s="845"/>
      <c r="F99" s="845"/>
      <c r="G99" s="846"/>
      <c r="H99" s="1130" t="s">
        <v>757</v>
      </c>
      <c r="I99" s="964"/>
      <c r="J99" s="1131"/>
      <c r="K99" s="31"/>
      <c r="L99" s="27"/>
      <c r="M99" s="597"/>
      <c r="N99" s="124"/>
    </row>
    <row r="100" spans="1:14" ht="37" customHeight="1">
      <c r="A100" s="657" t="s">
        <v>758</v>
      </c>
      <c r="B100" s="1076" t="s">
        <v>759</v>
      </c>
      <c r="C100" s="837"/>
      <c r="D100" s="857"/>
      <c r="E100" s="845"/>
      <c r="F100" s="845"/>
      <c r="G100" s="846"/>
      <c r="H100" s="804"/>
      <c r="I100" s="852"/>
      <c r="J100" s="1132"/>
      <c r="K100" s="31"/>
      <c r="L100" s="27"/>
      <c r="M100" s="597"/>
      <c r="N100" s="124"/>
    </row>
    <row r="101" spans="1:14" ht="14.25" customHeight="1">
      <c r="A101" s="658"/>
      <c r="B101" s="659"/>
      <c r="C101" s="659"/>
      <c r="D101" s="659"/>
      <c r="E101" s="659"/>
      <c r="F101" s="659"/>
      <c r="G101" s="659"/>
      <c r="H101" s="659"/>
      <c r="I101" s="659"/>
      <c r="J101" s="659"/>
      <c r="K101" s="6"/>
      <c r="L101" s="62"/>
      <c r="M101" s="27"/>
      <c r="N101" s="27"/>
    </row>
    <row r="102" spans="1:14" ht="30" customHeight="1" thickBot="1">
      <c r="A102" s="1092" t="s">
        <v>760</v>
      </c>
      <c r="B102" s="1093"/>
      <c r="C102" s="1093"/>
      <c r="D102" s="1093"/>
      <c r="E102" s="1093"/>
      <c r="F102" s="1093"/>
      <c r="G102" s="1093"/>
      <c r="H102" s="1093"/>
      <c r="I102" s="1093"/>
      <c r="J102" s="1094"/>
      <c r="K102" s="660"/>
      <c r="L102" s="660"/>
      <c r="M102" s="27"/>
      <c r="N102" s="27"/>
    </row>
    <row r="103" spans="1:14" ht="132.75" customHeight="1" thickBot="1">
      <c r="A103" s="1077" t="s">
        <v>761</v>
      </c>
      <c r="B103" s="1078"/>
      <c r="C103" s="673" t="s">
        <v>762</v>
      </c>
      <c r="D103" s="673" t="s">
        <v>762</v>
      </c>
      <c r="E103" s="673" t="s">
        <v>762</v>
      </c>
      <c r="F103" s="673" t="s">
        <v>762</v>
      </c>
      <c r="G103" s="661" t="s">
        <v>763</v>
      </c>
      <c r="H103" s="661" t="s">
        <v>764</v>
      </c>
      <c r="I103" s="1095" t="s">
        <v>990</v>
      </c>
      <c r="J103" s="1096"/>
      <c r="K103" s="1120"/>
      <c r="L103" s="1121"/>
      <c r="M103" s="27"/>
      <c r="N103" s="27"/>
    </row>
    <row r="104" spans="1:14" ht="14.25" customHeight="1" thickBot="1">
      <c r="A104" s="1079" t="s">
        <v>512</v>
      </c>
      <c r="B104" s="1080"/>
      <c r="C104" s="676"/>
      <c r="D104" s="676"/>
      <c r="E104" s="676"/>
      <c r="F104" s="676"/>
      <c r="G104" s="674" t="s">
        <v>765</v>
      </c>
      <c r="H104" s="675" t="s">
        <v>766</v>
      </c>
      <c r="I104" s="1097"/>
      <c r="J104" s="1098"/>
      <c r="K104" s="962"/>
      <c r="L104" s="800"/>
      <c r="M104" s="27"/>
      <c r="N104" s="27"/>
    </row>
    <row r="105" spans="1:14" ht="14.25" customHeight="1">
      <c r="A105" s="1101" t="s">
        <v>330</v>
      </c>
      <c r="B105" s="1102"/>
      <c r="C105" s="678"/>
      <c r="D105" s="678"/>
      <c r="E105" s="678"/>
      <c r="F105" s="678"/>
      <c r="G105" s="684">
        <v>1</v>
      </c>
      <c r="H105" s="662"/>
      <c r="I105" s="1097"/>
      <c r="J105" s="1098"/>
      <c r="K105" s="962"/>
      <c r="L105" s="800"/>
      <c r="M105" s="27"/>
      <c r="N105" s="27"/>
    </row>
    <row r="106" spans="1:14" ht="14.25" customHeight="1" thickBot="1">
      <c r="A106" s="1103" t="s">
        <v>331</v>
      </c>
      <c r="B106" s="1104"/>
      <c r="C106" s="679"/>
      <c r="D106" s="679"/>
      <c r="E106" s="679"/>
      <c r="F106" s="679"/>
      <c r="G106" s="685">
        <v>1</v>
      </c>
      <c r="H106" s="663"/>
      <c r="I106" s="1097"/>
      <c r="J106" s="1098"/>
      <c r="K106" s="962"/>
      <c r="L106" s="800"/>
      <c r="M106" s="27"/>
      <c r="N106" s="27"/>
    </row>
    <row r="107" spans="1:14" ht="14.25" customHeight="1" thickBot="1">
      <c r="A107" s="1105" t="s">
        <v>767</v>
      </c>
      <c r="B107" s="1106"/>
      <c r="C107" s="677"/>
      <c r="D107" s="677"/>
      <c r="E107" s="677"/>
      <c r="F107" s="677"/>
      <c r="G107" s="682"/>
      <c r="H107" s="683"/>
      <c r="I107" s="1097"/>
      <c r="J107" s="1098"/>
      <c r="K107" s="962"/>
      <c r="L107" s="800"/>
      <c r="M107" s="27"/>
      <c r="N107" s="27"/>
    </row>
    <row r="108" spans="1:14" ht="14.25" customHeight="1">
      <c r="A108" s="1107" t="s">
        <v>407</v>
      </c>
      <c r="B108" s="920"/>
      <c r="C108" s="678"/>
      <c r="D108" s="678"/>
      <c r="E108" s="678"/>
      <c r="F108" s="678"/>
      <c r="G108" s="664"/>
      <c r="H108" s="681">
        <v>0.5</v>
      </c>
      <c r="I108" s="1097"/>
      <c r="J108" s="1098"/>
      <c r="K108" s="962"/>
      <c r="L108" s="800"/>
      <c r="M108" s="27"/>
      <c r="N108" s="27"/>
    </row>
    <row r="109" spans="1:14" ht="14.25" customHeight="1">
      <c r="A109" s="1074" t="s">
        <v>408</v>
      </c>
      <c r="B109" s="855"/>
      <c r="C109" s="680"/>
      <c r="D109" s="680"/>
      <c r="E109" s="680"/>
      <c r="F109" s="680"/>
      <c r="G109" s="665"/>
      <c r="H109" s="666"/>
      <c r="I109" s="1097"/>
      <c r="J109" s="1098"/>
      <c r="K109" s="962"/>
      <c r="L109" s="800"/>
      <c r="M109" s="27"/>
      <c r="N109" s="27"/>
    </row>
    <row r="110" spans="1:14" ht="14.25" customHeight="1">
      <c r="A110" s="1074" t="s">
        <v>768</v>
      </c>
      <c r="B110" s="855"/>
      <c r="C110" s="680"/>
      <c r="D110" s="680"/>
      <c r="E110" s="680"/>
      <c r="F110" s="680"/>
      <c r="G110" s="665"/>
      <c r="H110" s="666"/>
      <c r="I110" s="1097"/>
      <c r="J110" s="1098"/>
      <c r="K110" s="962"/>
      <c r="L110" s="800"/>
      <c r="M110" s="27"/>
      <c r="N110" s="27"/>
    </row>
    <row r="111" spans="1:14" ht="14.25" customHeight="1">
      <c r="A111" s="1074" t="s">
        <v>410</v>
      </c>
      <c r="B111" s="855"/>
      <c r="C111" s="680"/>
      <c r="D111" s="680"/>
      <c r="E111" s="680"/>
      <c r="F111" s="680"/>
      <c r="G111" s="665"/>
      <c r="H111" s="666"/>
      <c r="I111" s="1097"/>
      <c r="J111" s="1098"/>
      <c r="K111" s="962"/>
      <c r="L111" s="800"/>
      <c r="M111" s="27"/>
      <c r="N111" s="27"/>
    </row>
    <row r="112" spans="1:14" ht="14.25" customHeight="1">
      <c r="A112" s="1074" t="s">
        <v>411</v>
      </c>
      <c r="B112" s="855"/>
      <c r="C112" s="680"/>
      <c r="D112" s="680"/>
      <c r="E112" s="680"/>
      <c r="F112" s="680"/>
      <c r="G112" s="665"/>
      <c r="H112" s="666"/>
      <c r="I112" s="1097"/>
      <c r="J112" s="1098"/>
      <c r="K112" s="962"/>
      <c r="L112" s="800"/>
      <c r="M112" s="27"/>
      <c r="N112" s="27"/>
    </row>
    <row r="113" spans="1:14" ht="14.25" customHeight="1">
      <c r="A113" s="1074" t="s">
        <v>412</v>
      </c>
      <c r="B113" s="855"/>
      <c r="C113" s="680"/>
      <c r="D113" s="680"/>
      <c r="E113" s="680"/>
      <c r="F113" s="680"/>
      <c r="G113" s="665"/>
      <c r="H113" s="666"/>
      <c r="I113" s="1097"/>
      <c r="J113" s="1098"/>
      <c r="K113" s="962"/>
      <c r="L113" s="800"/>
      <c r="M113" s="27"/>
      <c r="N113" s="27"/>
    </row>
    <row r="114" spans="1:14" ht="14.25" customHeight="1">
      <c r="A114" s="1074" t="s">
        <v>413</v>
      </c>
      <c r="B114" s="855"/>
      <c r="C114" s="680"/>
      <c r="D114" s="680"/>
      <c r="E114" s="680"/>
      <c r="F114" s="680"/>
      <c r="G114" s="665"/>
      <c r="H114" s="666"/>
      <c r="I114" s="1097"/>
      <c r="J114" s="1098"/>
      <c r="K114" s="962"/>
      <c r="L114" s="800"/>
      <c r="M114" s="27"/>
      <c r="N114" s="27"/>
    </row>
    <row r="115" spans="1:14" ht="14.25" customHeight="1">
      <c r="A115" s="1074" t="s">
        <v>414</v>
      </c>
      <c r="B115" s="855"/>
      <c r="C115" s="680"/>
      <c r="D115" s="680"/>
      <c r="E115" s="680"/>
      <c r="F115" s="680"/>
      <c r="G115" s="665"/>
      <c r="H115" s="666"/>
      <c r="I115" s="1097"/>
      <c r="J115" s="1098"/>
      <c r="K115" s="962"/>
      <c r="L115" s="800"/>
      <c r="M115" s="27"/>
      <c r="N115" s="27"/>
    </row>
    <row r="116" spans="1:14" ht="14.25" customHeight="1">
      <c r="A116" s="1074" t="s">
        <v>415</v>
      </c>
      <c r="B116" s="855"/>
      <c r="C116" s="680"/>
      <c r="D116" s="680"/>
      <c r="E116" s="680"/>
      <c r="F116" s="680"/>
      <c r="G116" s="665"/>
      <c r="H116" s="666"/>
      <c r="I116" s="1097"/>
      <c r="J116" s="1098"/>
      <c r="K116" s="962"/>
      <c r="L116" s="800"/>
      <c r="M116" s="27"/>
      <c r="N116" s="27"/>
    </row>
    <row r="117" spans="1:14" ht="14.25" customHeight="1">
      <c r="A117" s="1074" t="s">
        <v>416</v>
      </c>
      <c r="B117" s="855"/>
      <c r="C117" s="680"/>
      <c r="D117" s="680"/>
      <c r="E117" s="680"/>
      <c r="F117" s="680"/>
      <c r="G117" s="665"/>
      <c r="H117" s="666"/>
      <c r="I117" s="1097"/>
      <c r="J117" s="1098"/>
      <c r="K117" s="962"/>
      <c r="L117" s="800"/>
      <c r="M117" s="27"/>
      <c r="N117" s="27"/>
    </row>
    <row r="118" spans="1:14" ht="14.25" customHeight="1">
      <c r="A118" s="1074" t="s">
        <v>417</v>
      </c>
      <c r="B118" s="855"/>
      <c r="C118" s="680"/>
      <c r="D118" s="680"/>
      <c r="E118" s="680"/>
      <c r="F118" s="680"/>
      <c r="G118" s="665"/>
      <c r="H118" s="666"/>
      <c r="I118" s="1097"/>
      <c r="J118" s="1098"/>
      <c r="K118" s="962"/>
      <c r="L118" s="800"/>
      <c r="M118" s="27"/>
      <c r="N118" s="27"/>
    </row>
    <row r="119" spans="1:14" ht="14.25" customHeight="1">
      <c r="A119" s="1074" t="s">
        <v>418</v>
      </c>
      <c r="B119" s="855"/>
      <c r="C119" s="680"/>
      <c r="D119" s="680"/>
      <c r="E119" s="680"/>
      <c r="F119" s="680"/>
      <c r="G119" s="665"/>
      <c r="H119" s="666"/>
      <c r="I119" s="1097"/>
      <c r="J119" s="1098"/>
      <c r="K119" s="962"/>
      <c r="L119" s="800"/>
      <c r="M119" s="27"/>
      <c r="N119" s="27"/>
    </row>
    <row r="120" spans="1:14" ht="14.25" customHeight="1">
      <c r="A120" s="1074" t="s">
        <v>419</v>
      </c>
      <c r="B120" s="855"/>
      <c r="C120" s="680"/>
      <c r="D120" s="680"/>
      <c r="E120" s="680"/>
      <c r="F120" s="680"/>
      <c r="G120" s="665"/>
      <c r="H120" s="666"/>
      <c r="I120" s="1097"/>
      <c r="J120" s="1098"/>
      <c r="K120" s="962"/>
      <c r="L120" s="800"/>
      <c r="M120" s="27"/>
      <c r="N120" s="27"/>
    </row>
    <row r="121" spans="1:14" ht="14.25" customHeight="1">
      <c r="A121" s="969" t="s">
        <v>420</v>
      </c>
      <c r="B121" s="855"/>
      <c r="C121" s="680"/>
      <c r="D121" s="680"/>
      <c r="E121" s="680"/>
      <c r="F121" s="680"/>
      <c r="G121" s="665"/>
      <c r="H121" s="665"/>
      <c r="I121" s="1099"/>
      <c r="J121" s="1100"/>
      <c r="K121" s="1122"/>
      <c r="L121" s="787"/>
      <c r="M121" s="27"/>
      <c r="N121" s="27"/>
    </row>
    <row r="122" spans="1:14" ht="14.25" customHeight="1">
      <c r="A122" s="6"/>
      <c r="B122" s="667"/>
      <c r="C122" s="3"/>
      <c r="D122" s="3"/>
      <c r="E122" s="667"/>
      <c r="F122" s="3"/>
      <c r="G122" s="3"/>
      <c r="H122" s="3"/>
      <c r="I122" s="27"/>
      <c r="J122" s="27"/>
      <c r="K122" s="27"/>
      <c r="L122" s="27"/>
      <c r="M122" s="27"/>
      <c r="N122" s="27"/>
    </row>
  </sheetData>
  <sheetProtection algorithmName="SHA-512" hashValue="0S9S6+Qw8p+twtx4uVjDcmnfM5k9b9iJ20AsKNXgZdzLVlXUXJ4X2/jbpjSgqJVkA/ehQe9FAydlc4u/GOZ/Nw==" saltValue="ybEgRLGUwx3fw3ILqnkwjg==" spinCount="100000" sheet="1" objects="1" scenarios="1" formatCells="0" formatColumns="0" formatRows="0" insertColumns="0" insertRows="0" insertHyperlinks="0"/>
  <mergeCells count="154">
    <mergeCell ref="A1:L1"/>
    <mergeCell ref="A4:J4"/>
    <mergeCell ref="B5:C5"/>
    <mergeCell ref="D5:F5"/>
    <mergeCell ref="G5:I5"/>
    <mergeCell ref="D6:F6"/>
    <mergeCell ref="G6:I9"/>
    <mergeCell ref="G10:I14"/>
    <mergeCell ref="A6:A9"/>
    <mergeCell ref="B6:C9"/>
    <mergeCell ref="D7:F7"/>
    <mergeCell ref="D8:F8"/>
    <mergeCell ref="D9:F9"/>
    <mergeCell ref="A10:A14"/>
    <mergeCell ref="B10:C14"/>
    <mergeCell ref="B15:L15"/>
    <mergeCell ref="A16:L16"/>
    <mergeCell ref="A17:J17"/>
    <mergeCell ref="A18:B18"/>
    <mergeCell ref="A19:B19"/>
    <mergeCell ref="A20:B20"/>
    <mergeCell ref="A21:B21"/>
    <mergeCell ref="A22:B22"/>
    <mergeCell ref="A23:B23"/>
    <mergeCell ref="A24:B24"/>
    <mergeCell ref="A25:J25"/>
    <mergeCell ref="A26:B26"/>
    <mergeCell ref="C26:G26"/>
    <mergeCell ref="H26:J26"/>
    <mergeCell ref="A27:B27"/>
    <mergeCell ref="C27:G27"/>
    <mergeCell ref="H27:J27"/>
    <mergeCell ref="A28:B28"/>
    <mergeCell ref="C28:G28"/>
    <mergeCell ref="H28:J28"/>
    <mergeCell ref="A29:B29"/>
    <mergeCell ref="C29:G29"/>
    <mergeCell ref="H29:J29"/>
    <mergeCell ref="A31:L31"/>
    <mergeCell ref="A33:B33"/>
    <mergeCell ref="A34:B34"/>
    <mergeCell ref="A35:B35"/>
    <mergeCell ref="C41:G41"/>
    <mergeCell ref="H41:J41"/>
    <mergeCell ref="A36:B36"/>
    <mergeCell ref="A37:B37"/>
    <mergeCell ref="A39:J39"/>
    <mergeCell ref="A40:B40"/>
    <mergeCell ref="C40:G40"/>
    <mergeCell ref="H40:J40"/>
    <mergeCell ref="A41:B41"/>
    <mergeCell ref="A46:B46"/>
    <mergeCell ref="A58:J58"/>
    <mergeCell ref="A59:B59"/>
    <mergeCell ref="A53:B53"/>
    <mergeCell ref="A60:B60"/>
    <mergeCell ref="G60:K60"/>
    <mergeCell ref="A61:B61"/>
    <mergeCell ref="G61:K61"/>
    <mergeCell ref="A43:H43"/>
    <mergeCell ref="A44:I44"/>
    <mergeCell ref="J44:L44"/>
    <mergeCell ref="A45:B45"/>
    <mergeCell ref="J45:L48"/>
    <mergeCell ref="A47:I47"/>
    <mergeCell ref="A48:I48"/>
    <mergeCell ref="A54:B54"/>
    <mergeCell ref="A55:B55"/>
    <mergeCell ref="A62:B62"/>
    <mergeCell ref="G62:K62"/>
    <mergeCell ref="A50:L50"/>
    <mergeCell ref="A51:L51"/>
    <mergeCell ref="A52:J52"/>
    <mergeCell ref="L53:L63"/>
    <mergeCell ref="G59:K59"/>
    <mergeCell ref="A63:B63"/>
    <mergeCell ref="G63:K63"/>
    <mergeCell ref="A56:B56"/>
    <mergeCell ref="A57:B57"/>
    <mergeCell ref="A65:J65"/>
    <mergeCell ref="A66:B66"/>
    <mergeCell ref="C66:J66"/>
    <mergeCell ref="A67:B67"/>
    <mergeCell ref="C67:J67"/>
    <mergeCell ref="A68:B68"/>
    <mergeCell ref="C68:J68"/>
    <mergeCell ref="A69:B69"/>
    <mergeCell ref="C69:J69"/>
    <mergeCell ref="A94:B94"/>
    <mergeCell ref="A95:B95"/>
    <mergeCell ref="A96:B96"/>
    <mergeCell ref="B98:C98"/>
    <mergeCell ref="D72:F72"/>
    <mergeCell ref="G72:I72"/>
    <mergeCell ref="D73:F73"/>
    <mergeCell ref="G73:I73"/>
    <mergeCell ref="A92:J92"/>
    <mergeCell ref="A86:B86"/>
    <mergeCell ref="A87:B87"/>
    <mergeCell ref="A88:B88"/>
    <mergeCell ref="A89:B89"/>
    <mergeCell ref="A80:B80"/>
    <mergeCell ref="A81:B81"/>
    <mergeCell ref="A82:B82"/>
    <mergeCell ref="A83:B83"/>
    <mergeCell ref="A85:D85"/>
    <mergeCell ref="B71:C71"/>
    <mergeCell ref="D71:F71"/>
    <mergeCell ref="G71:I71"/>
    <mergeCell ref="A90:B90"/>
    <mergeCell ref="A93:B93"/>
    <mergeCell ref="K103:L121"/>
    <mergeCell ref="C93:J93"/>
    <mergeCell ref="C94:J94"/>
    <mergeCell ref="C95:J95"/>
    <mergeCell ref="C96:J96"/>
    <mergeCell ref="D98:F98"/>
    <mergeCell ref="H98:J98"/>
    <mergeCell ref="H99:J100"/>
    <mergeCell ref="A116:B116"/>
    <mergeCell ref="A117:B117"/>
    <mergeCell ref="A118:B118"/>
    <mergeCell ref="A119:B119"/>
    <mergeCell ref="A120:B120"/>
    <mergeCell ref="A121:B121"/>
    <mergeCell ref="A109:B109"/>
    <mergeCell ref="A110:B110"/>
    <mergeCell ref="A111:B111"/>
    <mergeCell ref="A112:B112"/>
    <mergeCell ref="A113:B113"/>
    <mergeCell ref="A114:B114"/>
    <mergeCell ref="B99:C99"/>
    <mergeCell ref="B100:C100"/>
    <mergeCell ref="A103:B103"/>
    <mergeCell ref="A104:B104"/>
    <mergeCell ref="A115:B115"/>
    <mergeCell ref="A32:J32"/>
    <mergeCell ref="A77:I77"/>
    <mergeCell ref="B2:I2"/>
    <mergeCell ref="B3:I3"/>
    <mergeCell ref="D99:G99"/>
    <mergeCell ref="D100:G100"/>
    <mergeCell ref="A102:J102"/>
    <mergeCell ref="I103:J121"/>
    <mergeCell ref="A105:B105"/>
    <mergeCell ref="A106:B106"/>
    <mergeCell ref="A107:B107"/>
    <mergeCell ref="A108:B108"/>
    <mergeCell ref="B72:C72"/>
    <mergeCell ref="B73:C73"/>
    <mergeCell ref="B75:F75"/>
    <mergeCell ref="A76:J76"/>
    <mergeCell ref="A78:I78"/>
    <mergeCell ref="A79:B79"/>
  </mergeCells>
  <dataValidations count="12">
    <dataValidation type="list" allowBlank="1" showErrorMessage="1" sqref="A54:A57 A60:A63 A66:A69" xr:uid="{00000000-0002-0000-0800-000000000000}">
      <formula1>"INT1,INT2,INT3"</formula1>
    </dataValidation>
    <dataValidation type="list" allowBlank="1" showErrorMessage="1" sqref="F54:F57" xr:uid="{00000000-0002-0000-0800-000001000000}">
      <formula1>"Physical intensity,GEVA,SDA"</formula1>
    </dataValidation>
    <dataValidation type="list" allowBlank="1" showErrorMessage="1" sqref="G19:G24" xr:uid="{00000000-0002-0000-0800-000002000000}">
      <formula1>"scope 1,scope 2,scope 3,scopes 1 and 2,scopes 1 and 3,scopes 2 and 3"</formula1>
    </dataValidation>
    <dataValidation type="list" allowBlank="1" showErrorMessage="1" sqref="F80:F83 A80:A83 A87:A90 A93:A96" xr:uid="{00000000-0002-0000-0800-000003000000}">
      <formula1>"SE1,SE2,SE3"</formula1>
    </dataValidation>
    <dataValidation type="list" allowBlank="1" showErrorMessage="1" sqref="A46" xr:uid="{00000000-0002-0000-0800-000004000000}">
      <formula1>"RE1"</formula1>
    </dataValidation>
    <dataValidation type="list" allowBlank="1" showErrorMessage="1" sqref="A19:A24 A26:A29" xr:uid="{00000000-0002-0000-0800-000005000000}">
      <formula1>"ABS1,ABS2,ABS3,ABS4"</formula1>
    </dataValidation>
    <dataValidation type="list" allowBlank="1" showErrorMessage="1" sqref="F34" xr:uid="{00000000-0002-0000-0800-000006000000}">
      <formula1>"scope 1,scope 1 and 2"</formula1>
    </dataValidation>
    <dataValidation type="list" allowBlank="1" showErrorMessage="1" sqref="I80:I83" xr:uid="{00000000-0002-0000-0800-000007000000}">
      <formula1>"all scope 3 categories included,purchased goods and services,capital goods,fuel and energy related activities,upstream transportation and distribution,waste generated in operations,business travel,employee commuting,upstream leased assets,downstream trans"&amp;"portation and distribution,processing of sold products,end-of-life treatment of sold products,downstream leased assets,franchises,investments"</formula1>
    </dataValidation>
    <dataValidation type="list" allowBlank="1" showErrorMessage="1" sqref="H80:H83" xr:uid="{00000000-0002-0000-0800-000008000000}">
      <formula1>"scope 3"</formula1>
    </dataValidation>
    <dataValidation type="list" allowBlank="1" showErrorMessage="1" sqref="A34:A37 A40:A41" xr:uid="{00000000-0002-0000-0800-000009000000}">
      <formula1>"MT1,MT2,MT3"</formula1>
    </dataValidation>
    <dataValidation type="list" allowBlank="1" showErrorMessage="1" sqref="F46" xr:uid="{00000000-0002-0000-0800-00000A000000}">
      <formula1>"Increase,Maintain"</formula1>
    </dataValidation>
    <dataValidation type="list" allowBlank="1" showErrorMessage="1" sqref="F35:F37 H54:H57" xr:uid="{00000000-0002-0000-0800-00000C000000}">
      <formula1>"scope 1,scope 2,scope 3,scope 1 and 2,scope 1,2 and 3,scope 1 and 3"</formula1>
    </dataValidation>
  </dataValidations>
  <hyperlinks>
    <hyperlink ref="G73" r:id="rId1" xr:uid="{00000000-0004-0000-0800-000000000000}"/>
  </hyperlinks>
  <pageMargins left="0.7" right="0.7" top="0.75" bottom="0.75" header="0" footer="0"/>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7BB8A"/>
    <outlinePr summaryBelow="0" summaryRight="0"/>
  </sheetPr>
  <dimension ref="A1:AC58"/>
  <sheetViews>
    <sheetView zoomScaleNormal="100" workbookViewId="0">
      <pane ySplit="1" topLeftCell="A2" activePane="bottomLeft" state="frozen"/>
      <selection pane="bottomLeft" sqref="A1:Q1"/>
    </sheetView>
  </sheetViews>
  <sheetFormatPr defaultColWidth="14.453125" defaultRowHeight="15" customHeight="1"/>
  <cols>
    <col min="1" max="1" width="22.81640625" style="731" customWidth="1"/>
    <col min="2" max="2" width="19.81640625" style="731" customWidth="1"/>
    <col min="3" max="3" width="21.453125" style="731" customWidth="1"/>
    <col min="4" max="5" width="14.453125" style="731"/>
    <col min="6" max="6" width="16.08984375" style="731" customWidth="1"/>
    <col min="7" max="7" width="17.453125" style="731" customWidth="1"/>
    <col min="8" max="8" width="16.7265625" style="731" customWidth="1"/>
    <col min="9" max="9" width="15.81640625" style="731" customWidth="1"/>
    <col min="10" max="10" width="15.54296875" style="731" customWidth="1"/>
    <col min="11" max="11" width="17" style="731" customWidth="1"/>
    <col min="12" max="16384" width="14.453125" style="731"/>
  </cols>
  <sheetData>
    <row r="1" spans="1:29" ht="23.25" customHeight="1">
      <c r="A1" s="1275" t="s">
        <v>769</v>
      </c>
      <c r="B1" s="1276"/>
      <c r="C1" s="1276"/>
      <c r="D1" s="1276"/>
      <c r="E1" s="1276"/>
      <c r="F1" s="1276"/>
      <c r="G1" s="1276"/>
      <c r="H1" s="1276"/>
      <c r="I1" s="1276"/>
      <c r="J1" s="1276"/>
      <c r="K1" s="1276"/>
      <c r="L1" s="1276"/>
      <c r="M1" s="1276"/>
      <c r="N1" s="1276"/>
      <c r="O1" s="1276"/>
      <c r="P1" s="1276"/>
      <c r="Q1" s="1277"/>
      <c r="R1" s="728"/>
      <c r="S1" s="729"/>
      <c r="T1" s="729"/>
      <c r="U1" s="729"/>
      <c r="V1" s="729"/>
      <c r="W1" s="730"/>
      <c r="X1" s="730"/>
      <c r="Y1" s="730"/>
      <c r="Z1" s="730"/>
      <c r="AA1" s="730"/>
      <c r="AB1" s="730"/>
      <c r="AC1" s="730"/>
    </row>
    <row r="2" spans="1:29" ht="218.5" customHeight="1">
      <c r="A2" s="1278" t="s">
        <v>1010</v>
      </c>
      <c r="B2" s="1279"/>
      <c r="C2" s="1279"/>
      <c r="D2" s="1279"/>
      <c r="E2" s="1279"/>
      <c r="F2" s="1279"/>
      <c r="G2" s="1279"/>
      <c r="H2" s="1279"/>
      <c r="I2" s="1279"/>
      <c r="J2" s="1279"/>
      <c r="K2" s="1279"/>
      <c r="L2" s="1279"/>
      <c r="M2" s="1279"/>
      <c r="N2" s="1279"/>
      <c r="O2" s="1279"/>
      <c r="P2" s="1279"/>
      <c r="Q2" s="1279"/>
      <c r="R2" s="732"/>
      <c r="S2" s="1244"/>
      <c r="T2" s="1245"/>
      <c r="U2" s="729"/>
      <c r="V2" s="729"/>
      <c r="W2" s="730"/>
      <c r="X2" s="730"/>
      <c r="Y2" s="730"/>
      <c r="Z2" s="730"/>
      <c r="AA2" s="730"/>
      <c r="AB2" s="730"/>
      <c r="AC2" s="730"/>
    </row>
    <row r="3" spans="1:29" ht="232.5" customHeight="1">
      <c r="A3" s="1246" t="s">
        <v>1012</v>
      </c>
      <c r="B3" s="1246"/>
      <c r="C3" s="1246"/>
      <c r="D3" s="1246"/>
      <c r="E3" s="1246"/>
      <c r="F3" s="1246"/>
      <c r="G3" s="1246"/>
      <c r="H3" s="1246"/>
      <c r="I3" s="1246"/>
      <c r="J3" s="1246"/>
      <c r="K3" s="1246"/>
      <c r="L3" s="1246"/>
      <c r="M3" s="1246"/>
      <c r="N3" s="1246"/>
      <c r="O3" s="1246"/>
      <c r="P3" s="1246"/>
      <c r="Q3" s="1246"/>
      <c r="R3" s="733"/>
      <c r="S3" s="1245"/>
      <c r="T3" s="1245"/>
      <c r="U3" s="729"/>
      <c r="V3" s="729"/>
      <c r="W3" s="730"/>
      <c r="X3" s="730"/>
      <c r="Y3" s="730"/>
      <c r="Z3" s="730"/>
      <c r="AA3" s="730"/>
      <c r="AB3" s="730"/>
      <c r="AC3" s="730"/>
    </row>
    <row r="4" spans="1:29" s="738" customFormat="1" ht="14">
      <c r="A4" s="734"/>
      <c r="B4" s="734"/>
      <c r="C4" s="734"/>
      <c r="D4" s="734"/>
      <c r="E4" s="734"/>
      <c r="F4" s="734"/>
      <c r="G4" s="734"/>
      <c r="H4" s="734"/>
      <c r="I4" s="734"/>
      <c r="J4" s="734"/>
      <c r="K4" s="734"/>
      <c r="L4" s="734"/>
      <c r="M4" s="734"/>
      <c r="N4" s="734"/>
      <c r="O4" s="734"/>
      <c r="P4" s="734"/>
      <c r="Q4" s="734"/>
      <c r="R4" s="735"/>
      <c r="S4" s="1245"/>
      <c r="T4" s="1245"/>
      <c r="U4" s="736"/>
      <c r="V4" s="736"/>
      <c r="W4" s="737"/>
      <c r="X4" s="737"/>
      <c r="Y4" s="737"/>
      <c r="Z4" s="737"/>
      <c r="AA4" s="737"/>
      <c r="AB4" s="737"/>
      <c r="AC4" s="737"/>
    </row>
    <row r="5" spans="1:29" s="742" customFormat="1" ht="21" customHeight="1">
      <c r="A5" s="1247" t="s">
        <v>770</v>
      </c>
      <c r="B5" s="1248"/>
      <c r="C5" s="1248"/>
      <c r="D5" s="1248"/>
      <c r="E5" s="1248"/>
      <c r="F5" s="1248"/>
      <c r="G5" s="1248"/>
      <c r="H5" s="1248"/>
      <c r="I5" s="1248"/>
      <c r="J5" s="1248"/>
      <c r="K5" s="1249"/>
      <c r="L5" s="739"/>
      <c r="M5" s="739"/>
      <c r="N5" s="739"/>
      <c r="O5" s="739"/>
      <c r="P5" s="739"/>
      <c r="Q5" s="739"/>
      <c r="R5" s="740"/>
      <c r="S5" s="1245"/>
      <c r="T5" s="1245"/>
      <c r="U5" s="739"/>
      <c r="V5" s="739"/>
      <c r="W5" s="741"/>
      <c r="X5" s="741"/>
      <c r="Y5" s="741"/>
      <c r="Z5" s="741"/>
      <c r="AA5" s="741"/>
      <c r="AB5" s="741"/>
      <c r="AC5" s="741"/>
    </row>
    <row r="6" spans="1:29" ht="18">
      <c r="A6" s="1250" t="s">
        <v>719</v>
      </c>
      <c r="B6" s="1251"/>
      <c r="C6" s="1251"/>
      <c r="D6" s="1251"/>
      <c r="E6" s="1251"/>
      <c r="F6" s="1251"/>
      <c r="G6" s="1251"/>
      <c r="H6" s="1251"/>
      <c r="I6" s="1251"/>
      <c r="J6" s="1251"/>
      <c r="K6" s="1251"/>
      <c r="L6" s="1251"/>
      <c r="M6" s="1251"/>
      <c r="N6" s="1251"/>
      <c r="O6" s="1251"/>
      <c r="P6" s="1251"/>
      <c r="Q6" s="1252"/>
      <c r="R6" s="743"/>
      <c r="S6" s="1245"/>
      <c r="T6" s="1245"/>
      <c r="U6" s="729"/>
      <c r="V6" s="729"/>
      <c r="W6" s="730"/>
      <c r="X6" s="730"/>
      <c r="Y6" s="730"/>
      <c r="Z6" s="730"/>
      <c r="AA6" s="730"/>
      <c r="AB6" s="730"/>
      <c r="AC6" s="730"/>
    </row>
    <row r="7" spans="1:29" ht="112.5" customHeight="1">
      <c r="A7" s="744" t="s">
        <v>771</v>
      </c>
      <c r="B7" s="727" t="s">
        <v>720</v>
      </c>
      <c r="C7" s="727" t="s">
        <v>721</v>
      </c>
      <c r="D7" s="727" t="s">
        <v>729</v>
      </c>
      <c r="E7" s="727" t="s">
        <v>772</v>
      </c>
      <c r="F7" s="727" t="s">
        <v>773</v>
      </c>
      <c r="G7" s="727" t="s">
        <v>774</v>
      </c>
      <c r="H7" s="727" t="s">
        <v>1011</v>
      </c>
      <c r="I7" s="727" t="s">
        <v>775</v>
      </c>
      <c r="J7" s="727" t="s">
        <v>776</v>
      </c>
      <c r="K7" s="727" t="s">
        <v>777</v>
      </c>
      <c r="L7" s="727" t="s">
        <v>778</v>
      </c>
      <c r="M7" s="727" t="s">
        <v>779</v>
      </c>
      <c r="N7" s="727" t="s">
        <v>780</v>
      </c>
      <c r="O7" s="727" t="s">
        <v>781</v>
      </c>
      <c r="P7" s="727" t="s">
        <v>782</v>
      </c>
      <c r="Q7" s="1253" t="s">
        <v>783</v>
      </c>
      <c r="R7" s="1254"/>
      <c r="S7" s="1245"/>
      <c r="T7" s="1245"/>
      <c r="U7" s="729"/>
      <c r="V7" s="729"/>
      <c r="W7" s="730"/>
      <c r="X7" s="730"/>
      <c r="Y7" s="730"/>
      <c r="Z7" s="730"/>
      <c r="AA7" s="730"/>
      <c r="AB7" s="730"/>
      <c r="AC7" s="730"/>
    </row>
    <row r="8" spans="1:29" ht="14">
      <c r="A8" s="745"/>
      <c r="B8" s="746"/>
      <c r="C8" s="746"/>
      <c r="D8" s="746"/>
      <c r="E8" s="361"/>
      <c r="F8" s="361"/>
      <c r="G8" s="747" t="str">
        <f>(IF(D8="SDA",IF(E8=F8,"OK",IF(E8&lt;F8,"Target does not meet minimum ambition, please increase ambition","OK")),"NA"))</f>
        <v>NA</v>
      </c>
      <c r="H8" s="748"/>
      <c r="I8" s="746"/>
      <c r="J8" s="746"/>
      <c r="K8" s="361"/>
      <c r="L8" s="746"/>
      <c r="M8" s="746"/>
      <c r="N8" s="746"/>
      <c r="O8" s="746"/>
      <c r="P8" s="746"/>
      <c r="Q8" s="1287"/>
      <c r="R8" s="1260"/>
      <c r="S8" s="1245"/>
      <c r="T8" s="1245"/>
      <c r="U8" s="729"/>
      <c r="V8" s="729"/>
      <c r="W8" s="730"/>
      <c r="X8" s="730"/>
      <c r="Y8" s="730"/>
      <c r="Z8" s="730"/>
      <c r="AA8" s="730"/>
      <c r="AB8" s="730"/>
      <c r="AC8" s="730"/>
    </row>
    <row r="9" spans="1:29" ht="14">
      <c r="A9" s="706"/>
      <c r="B9" s="746"/>
      <c r="C9" s="746"/>
      <c r="D9" s="746"/>
      <c r="E9" s="361"/>
      <c r="F9" s="361"/>
      <c r="G9" s="749" t="str">
        <f t="shared" ref="G9:G17" si="0">(IF(D9="SDA",IF(E9=F9,"OK",IF(E9&lt;F9,"Target does not meet min ambition, please increase ambition","OK")),"NA"))</f>
        <v>NA</v>
      </c>
      <c r="H9" s="748"/>
      <c r="I9" s="746"/>
      <c r="J9" s="746"/>
      <c r="K9" s="361"/>
      <c r="L9" s="746"/>
      <c r="M9" s="746"/>
      <c r="N9" s="746"/>
      <c r="O9" s="746"/>
      <c r="P9" s="746"/>
      <c r="Q9" s="1287"/>
      <c r="R9" s="1260"/>
      <c r="S9" s="1245"/>
      <c r="T9" s="1245"/>
      <c r="U9" s="729"/>
      <c r="V9" s="729"/>
      <c r="W9" s="730"/>
      <c r="X9" s="730"/>
      <c r="Y9" s="730"/>
      <c r="Z9" s="730"/>
      <c r="AA9" s="730"/>
      <c r="AB9" s="730"/>
      <c r="AC9" s="730"/>
    </row>
    <row r="10" spans="1:29" ht="14">
      <c r="A10" s="706"/>
      <c r="B10" s="746"/>
      <c r="C10" s="746"/>
      <c r="D10" s="746"/>
      <c r="E10" s="361"/>
      <c r="F10" s="361"/>
      <c r="G10" s="749" t="str">
        <f t="shared" si="0"/>
        <v>NA</v>
      </c>
      <c r="H10" s="748"/>
      <c r="I10" s="746"/>
      <c r="J10" s="746"/>
      <c r="K10" s="361"/>
      <c r="L10" s="746"/>
      <c r="M10" s="746"/>
      <c r="N10" s="746"/>
      <c r="O10" s="746"/>
      <c r="P10" s="746"/>
      <c r="Q10" s="1287"/>
      <c r="R10" s="1260"/>
      <c r="S10" s="1245"/>
      <c r="T10" s="1245"/>
      <c r="U10" s="729"/>
      <c r="V10" s="729"/>
      <c r="W10" s="730"/>
      <c r="X10" s="730"/>
      <c r="Y10" s="730"/>
      <c r="Z10" s="730"/>
      <c r="AA10" s="730"/>
      <c r="AB10" s="730"/>
      <c r="AC10" s="730"/>
    </row>
    <row r="11" spans="1:29" ht="14">
      <c r="A11" s="706"/>
      <c r="B11" s="746"/>
      <c r="C11" s="746"/>
      <c r="D11" s="746"/>
      <c r="E11" s="361"/>
      <c r="F11" s="361"/>
      <c r="G11" s="749" t="str">
        <f t="shared" si="0"/>
        <v>NA</v>
      </c>
      <c r="H11" s="748"/>
      <c r="I11" s="746"/>
      <c r="J11" s="746"/>
      <c r="K11" s="361"/>
      <c r="L11" s="746"/>
      <c r="M11" s="746"/>
      <c r="N11" s="746"/>
      <c r="O11" s="746"/>
      <c r="P11" s="746"/>
      <c r="Q11" s="1287"/>
      <c r="R11" s="1260"/>
      <c r="S11" s="1245"/>
      <c r="T11" s="1245"/>
      <c r="U11" s="729"/>
      <c r="V11" s="729"/>
      <c r="W11" s="730"/>
      <c r="X11" s="730"/>
      <c r="Y11" s="730"/>
      <c r="Z11" s="730"/>
      <c r="AA11" s="730"/>
      <c r="AB11" s="730"/>
      <c r="AC11" s="730"/>
    </row>
    <row r="12" spans="1:29" ht="14">
      <c r="A12" s="706"/>
      <c r="B12" s="746"/>
      <c r="C12" s="746"/>
      <c r="D12" s="746"/>
      <c r="E12" s="361"/>
      <c r="F12" s="361"/>
      <c r="G12" s="749" t="str">
        <f t="shared" si="0"/>
        <v>NA</v>
      </c>
      <c r="H12" s="748"/>
      <c r="I12" s="746"/>
      <c r="J12" s="746"/>
      <c r="K12" s="361"/>
      <c r="L12" s="746"/>
      <c r="M12" s="746"/>
      <c r="N12" s="746"/>
      <c r="O12" s="746"/>
      <c r="P12" s="746"/>
      <c r="Q12" s="1287"/>
      <c r="R12" s="1260"/>
      <c r="S12" s="1245"/>
      <c r="T12" s="1245"/>
      <c r="U12" s="729"/>
      <c r="V12" s="729"/>
      <c r="W12" s="730"/>
      <c r="X12" s="730"/>
      <c r="Y12" s="730"/>
      <c r="Z12" s="730"/>
      <c r="AA12" s="730"/>
      <c r="AB12" s="730"/>
      <c r="AC12" s="730"/>
    </row>
    <row r="13" spans="1:29" ht="14">
      <c r="A13" s="706"/>
      <c r="B13" s="746"/>
      <c r="C13" s="746"/>
      <c r="D13" s="746"/>
      <c r="E13" s="361"/>
      <c r="F13" s="361"/>
      <c r="G13" s="749" t="str">
        <f t="shared" si="0"/>
        <v>NA</v>
      </c>
      <c r="H13" s="748"/>
      <c r="I13" s="746"/>
      <c r="J13" s="746"/>
      <c r="K13" s="361"/>
      <c r="L13" s="746"/>
      <c r="M13" s="746"/>
      <c r="N13" s="746"/>
      <c r="O13" s="746"/>
      <c r="P13" s="746"/>
      <c r="Q13" s="1287"/>
      <c r="R13" s="1260"/>
      <c r="S13" s="1245"/>
      <c r="T13" s="1245"/>
      <c r="U13" s="729"/>
      <c r="V13" s="729"/>
      <c r="W13" s="730"/>
      <c r="X13" s="730"/>
      <c r="Y13" s="730"/>
      <c r="Z13" s="730"/>
      <c r="AA13" s="730"/>
      <c r="AB13" s="730"/>
      <c r="AC13" s="730"/>
    </row>
    <row r="14" spans="1:29" ht="14">
      <c r="A14" s="706"/>
      <c r="B14" s="746"/>
      <c r="C14" s="746"/>
      <c r="D14" s="746"/>
      <c r="E14" s="361"/>
      <c r="F14" s="361"/>
      <c r="G14" s="749" t="str">
        <f t="shared" si="0"/>
        <v>NA</v>
      </c>
      <c r="H14" s="748"/>
      <c r="I14" s="746"/>
      <c r="J14" s="746"/>
      <c r="K14" s="361"/>
      <c r="L14" s="746"/>
      <c r="M14" s="746"/>
      <c r="N14" s="746"/>
      <c r="O14" s="746"/>
      <c r="P14" s="746"/>
      <c r="Q14" s="1287"/>
      <c r="R14" s="1260"/>
      <c r="S14" s="1245"/>
      <c r="T14" s="1245"/>
      <c r="U14" s="729"/>
      <c r="V14" s="729"/>
      <c r="W14" s="730"/>
      <c r="X14" s="730"/>
      <c r="Y14" s="730"/>
      <c r="Z14" s="730"/>
      <c r="AA14" s="730"/>
      <c r="AB14" s="730"/>
      <c r="AC14" s="730"/>
    </row>
    <row r="15" spans="1:29" ht="14">
      <c r="A15" s="706"/>
      <c r="B15" s="746"/>
      <c r="C15" s="746"/>
      <c r="D15" s="746"/>
      <c r="E15" s="361"/>
      <c r="F15" s="361"/>
      <c r="G15" s="749" t="str">
        <f t="shared" si="0"/>
        <v>NA</v>
      </c>
      <c r="H15" s="748"/>
      <c r="I15" s="746"/>
      <c r="J15" s="746"/>
      <c r="K15" s="361"/>
      <c r="L15" s="746"/>
      <c r="M15" s="746"/>
      <c r="N15" s="746"/>
      <c r="O15" s="746"/>
      <c r="P15" s="746"/>
      <c r="Q15" s="1287"/>
      <c r="R15" s="1260"/>
      <c r="S15" s="1245"/>
      <c r="T15" s="1245"/>
      <c r="U15" s="729"/>
      <c r="V15" s="729"/>
      <c r="W15" s="730"/>
      <c r="X15" s="730"/>
      <c r="Y15" s="730"/>
      <c r="Z15" s="730"/>
      <c r="AA15" s="730"/>
      <c r="AB15" s="730"/>
      <c r="AC15" s="730"/>
    </row>
    <row r="16" spans="1:29" ht="14">
      <c r="A16" s="706"/>
      <c r="B16" s="746"/>
      <c r="C16" s="746"/>
      <c r="D16" s="746"/>
      <c r="E16" s="361"/>
      <c r="F16" s="361"/>
      <c r="G16" s="749" t="str">
        <f t="shared" si="0"/>
        <v>NA</v>
      </c>
      <c r="H16" s="748"/>
      <c r="I16" s="746"/>
      <c r="J16" s="746"/>
      <c r="K16" s="361"/>
      <c r="L16" s="746"/>
      <c r="M16" s="746"/>
      <c r="N16" s="746"/>
      <c r="O16" s="746"/>
      <c r="P16" s="746"/>
      <c r="Q16" s="1287"/>
      <c r="R16" s="1260"/>
      <c r="S16" s="1245"/>
      <c r="T16" s="1245"/>
      <c r="U16" s="729"/>
      <c r="V16" s="729"/>
      <c r="W16" s="730"/>
      <c r="X16" s="730"/>
      <c r="Y16" s="730"/>
      <c r="Z16" s="730"/>
      <c r="AA16" s="730"/>
      <c r="AB16" s="730"/>
      <c r="AC16" s="730"/>
    </row>
    <row r="17" spans="1:29" ht="14">
      <c r="A17" s="706"/>
      <c r="B17" s="746"/>
      <c r="C17" s="746"/>
      <c r="D17" s="746"/>
      <c r="E17" s="361"/>
      <c r="F17" s="361"/>
      <c r="G17" s="749" t="str">
        <f t="shared" si="0"/>
        <v>NA</v>
      </c>
      <c r="H17" s="748"/>
      <c r="I17" s="746"/>
      <c r="J17" s="746"/>
      <c r="K17" s="361"/>
      <c r="L17" s="746"/>
      <c r="M17" s="746"/>
      <c r="N17" s="746"/>
      <c r="O17" s="746"/>
      <c r="P17" s="746"/>
      <c r="Q17" s="1287"/>
      <c r="R17" s="1260"/>
      <c r="S17" s="1245"/>
      <c r="T17" s="1245"/>
      <c r="U17" s="729"/>
      <c r="V17" s="729"/>
      <c r="W17" s="730"/>
      <c r="X17" s="730"/>
      <c r="Y17" s="730"/>
      <c r="Z17" s="730"/>
      <c r="AA17" s="730"/>
      <c r="AB17" s="730"/>
      <c r="AC17" s="730"/>
    </row>
    <row r="18" spans="1:29" ht="14">
      <c r="A18" s="750"/>
      <c r="B18" s="750"/>
      <c r="C18" s="750"/>
      <c r="D18" s="750"/>
      <c r="E18" s="750"/>
      <c r="F18" s="750"/>
      <c r="G18" s="750"/>
      <c r="H18" s="750"/>
      <c r="I18" s="750"/>
      <c r="J18" s="750"/>
      <c r="K18" s="750"/>
      <c r="L18" s="751"/>
      <c r="M18" s="751"/>
      <c r="N18" s="751"/>
      <c r="O18" s="751"/>
      <c r="P18" s="751"/>
      <c r="Q18" s="751"/>
      <c r="R18" s="730"/>
      <c r="S18" s="1245"/>
      <c r="T18" s="1245"/>
      <c r="U18" s="729"/>
      <c r="V18" s="729"/>
      <c r="W18" s="730"/>
      <c r="X18" s="730"/>
      <c r="Y18" s="730"/>
      <c r="Z18" s="730"/>
      <c r="AA18" s="730"/>
      <c r="AB18" s="730"/>
      <c r="AC18" s="730"/>
    </row>
    <row r="19" spans="1:29" ht="14">
      <c r="A19" s="1250" t="s">
        <v>784</v>
      </c>
      <c r="B19" s="1251"/>
      <c r="C19" s="1251"/>
      <c r="D19" s="1251"/>
      <c r="E19" s="1251"/>
      <c r="F19" s="1251"/>
      <c r="G19" s="1251"/>
      <c r="H19" s="1251"/>
      <c r="I19" s="1251"/>
      <c r="J19" s="1251"/>
      <c r="K19" s="1252"/>
      <c r="L19" s="750"/>
      <c r="M19" s="750"/>
      <c r="N19" s="750"/>
      <c r="O19" s="750"/>
      <c r="P19" s="750"/>
      <c r="Q19" s="750"/>
      <c r="R19" s="730"/>
      <c r="S19" s="1245"/>
      <c r="T19" s="1245"/>
      <c r="U19" s="729"/>
      <c r="V19" s="729"/>
      <c r="W19" s="730"/>
      <c r="X19" s="730"/>
      <c r="Y19" s="730"/>
      <c r="Z19" s="730"/>
      <c r="AA19" s="730"/>
      <c r="AB19" s="730"/>
      <c r="AC19" s="730"/>
    </row>
    <row r="20" spans="1:29" ht="28">
      <c r="A20" s="752" t="s">
        <v>771</v>
      </c>
      <c r="B20" s="753" t="s">
        <v>785</v>
      </c>
      <c r="C20" s="753" t="s">
        <v>729</v>
      </c>
      <c r="D20" s="754"/>
      <c r="E20" s="755"/>
      <c r="F20" s="755"/>
      <c r="G20" s="755"/>
      <c r="H20" s="750"/>
      <c r="I20" s="750"/>
      <c r="J20" s="750"/>
      <c r="K20" s="750"/>
      <c r="L20" s="750"/>
      <c r="M20" s="750"/>
      <c r="N20" s="750"/>
      <c r="O20" s="750"/>
      <c r="P20" s="750"/>
      <c r="Q20" s="750"/>
      <c r="R20" s="730"/>
      <c r="S20" s="1245"/>
      <c r="T20" s="1245"/>
      <c r="U20" s="729"/>
      <c r="V20" s="729"/>
      <c r="W20" s="730"/>
      <c r="X20" s="730"/>
      <c r="Y20" s="730"/>
      <c r="Z20" s="730"/>
      <c r="AA20" s="730"/>
      <c r="AB20" s="730"/>
      <c r="AC20" s="730"/>
    </row>
    <row r="21" spans="1:29" ht="14">
      <c r="A21" s="706"/>
      <c r="B21" s="756"/>
      <c r="C21" s="746"/>
      <c r="D21" s="757"/>
      <c r="E21" s="755"/>
      <c r="F21" s="755"/>
      <c r="G21" s="755"/>
      <c r="H21" s="750"/>
      <c r="I21" s="750"/>
      <c r="J21" s="750"/>
      <c r="K21" s="750"/>
      <c r="L21" s="750"/>
      <c r="M21" s="750"/>
      <c r="N21" s="750"/>
      <c r="O21" s="750"/>
      <c r="P21" s="750"/>
      <c r="Q21" s="750"/>
      <c r="R21" s="730"/>
      <c r="S21" s="1245"/>
      <c r="T21" s="1245"/>
      <c r="U21" s="729"/>
      <c r="V21" s="729"/>
      <c r="W21" s="730"/>
      <c r="X21" s="730"/>
      <c r="Y21" s="730"/>
      <c r="Z21" s="730"/>
      <c r="AA21" s="730"/>
      <c r="AB21" s="730"/>
      <c r="AC21" s="730"/>
    </row>
    <row r="22" spans="1:29" ht="14">
      <c r="A22" s="706"/>
      <c r="B22" s="756"/>
      <c r="C22" s="746"/>
      <c r="D22" s="757"/>
      <c r="E22" s="755"/>
      <c r="F22" s="755"/>
      <c r="G22" s="755"/>
      <c r="H22" s="750"/>
      <c r="I22" s="750"/>
      <c r="J22" s="750"/>
      <c r="K22" s="750"/>
      <c r="L22" s="750"/>
      <c r="M22" s="750"/>
      <c r="N22" s="750"/>
      <c r="O22" s="750"/>
      <c r="P22" s="750"/>
      <c r="Q22" s="750"/>
      <c r="R22" s="730"/>
      <c r="S22" s="1245"/>
      <c r="T22" s="1245"/>
      <c r="U22" s="729"/>
      <c r="V22" s="729"/>
      <c r="W22" s="730"/>
      <c r="X22" s="730"/>
      <c r="Y22" s="730"/>
      <c r="Z22" s="730"/>
      <c r="AA22" s="730"/>
      <c r="AB22" s="730"/>
      <c r="AC22" s="730"/>
    </row>
    <row r="23" spans="1:29" ht="14">
      <c r="A23" s="706"/>
      <c r="B23" s="756"/>
      <c r="C23" s="746"/>
      <c r="D23" s="757"/>
      <c r="E23" s="755"/>
      <c r="F23" s="755"/>
      <c r="G23" s="755"/>
      <c r="H23" s="750"/>
      <c r="I23" s="750"/>
      <c r="J23" s="750"/>
      <c r="K23" s="750"/>
      <c r="L23" s="750"/>
      <c r="M23" s="750"/>
      <c r="N23" s="750"/>
      <c r="O23" s="750"/>
      <c r="P23" s="750"/>
      <c r="Q23" s="750"/>
      <c r="R23" s="730"/>
      <c r="S23" s="1245"/>
      <c r="T23" s="1245"/>
      <c r="U23" s="729"/>
      <c r="V23" s="729"/>
      <c r="W23" s="730"/>
      <c r="X23" s="730"/>
      <c r="Y23" s="730"/>
      <c r="Z23" s="730"/>
      <c r="AA23" s="730"/>
      <c r="AB23" s="730"/>
      <c r="AC23" s="730"/>
    </row>
    <row r="24" spans="1:29" ht="14">
      <c r="A24" s="706"/>
      <c r="B24" s="756"/>
      <c r="C24" s="746"/>
      <c r="D24" s="758"/>
      <c r="E24" s="755"/>
      <c r="F24" s="755"/>
      <c r="G24" s="755"/>
      <c r="H24" s="750"/>
      <c r="I24" s="750"/>
      <c r="J24" s="750"/>
      <c r="K24" s="750"/>
      <c r="L24" s="750"/>
      <c r="M24" s="750"/>
      <c r="N24" s="750"/>
      <c r="O24" s="750"/>
      <c r="P24" s="750"/>
      <c r="Q24" s="750"/>
      <c r="R24" s="730"/>
      <c r="S24" s="1245"/>
      <c r="T24" s="1245"/>
      <c r="U24" s="729"/>
      <c r="V24" s="729"/>
      <c r="W24" s="730"/>
      <c r="X24" s="730"/>
      <c r="Y24" s="730"/>
      <c r="Z24" s="730"/>
      <c r="AA24" s="730"/>
      <c r="AB24" s="730"/>
      <c r="AC24" s="730"/>
    </row>
    <row r="25" spans="1:29" ht="14">
      <c r="A25" s="750"/>
      <c r="B25" s="750"/>
      <c r="C25" s="750"/>
      <c r="D25" s="750"/>
      <c r="E25" s="750"/>
      <c r="F25" s="750"/>
      <c r="G25" s="750"/>
      <c r="H25" s="750"/>
      <c r="I25" s="750"/>
      <c r="J25" s="750"/>
      <c r="K25" s="750"/>
      <c r="L25" s="750"/>
      <c r="M25" s="750"/>
      <c r="N25" s="750"/>
      <c r="O25" s="750"/>
      <c r="P25" s="750"/>
      <c r="Q25" s="750"/>
      <c r="R25" s="730"/>
      <c r="S25" s="1245"/>
      <c r="T25" s="1245"/>
      <c r="U25" s="729"/>
      <c r="V25" s="729"/>
      <c r="W25" s="730"/>
      <c r="X25" s="730"/>
      <c r="Y25" s="730"/>
      <c r="Z25" s="730"/>
      <c r="AA25" s="730"/>
      <c r="AB25" s="730"/>
      <c r="AC25" s="730"/>
    </row>
    <row r="26" spans="1:29" ht="19" customHeight="1">
      <c r="A26" s="1250" t="s">
        <v>725</v>
      </c>
      <c r="B26" s="1251"/>
      <c r="C26" s="1251"/>
      <c r="D26" s="1251"/>
      <c r="E26" s="1251"/>
      <c r="F26" s="1251"/>
      <c r="G26" s="1251"/>
      <c r="H26" s="1252"/>
      <c r="I26" s="750"/>
      <c r="J26" s="750"/>
      <c r="K26" s="750"/>
      <c r="L26" s="750"/>
      <c r="M26" s="750"/>
      <c r="N26" s="750"/>
      <c r="O26" s="750"/>
      <c r="P26" s="750"/>
      <c r="Q26" s="750"/>
      <c r="R26" s="730"/>
      <c r="S26" s="1245"/>
      <c r="T26" s="1245"/>
      <c r="U26" s="729"/>
      <c r="V26" s="729"/>
      <c r="W26" s="730"/>
      <c r="X26" s="730"/>
      <c r="Y26" s="730"/>
      <c r="Z26" s="730"/>
      <c r="AA26" s="730"/>
      <c r="AB26" s="730"/>
      <c r="AC26" s="730"/>
    </row>
    <row r="27" spans="1:29" ht="19" customHeight="1">
      <c r="A27" s="752" t="s">
        <v>771</v>
      </c>
      <c r="B27" s="1284" t="s">
        <v>786</v>
      </c>
      <c r="C27" s="1285"/>
      <c r="D27" s="1285"/>
      <c r="E27" s="1285"/>
      <c r="F27" s="1285"/>
      <c r="G27" s="1285"/>
      <c r="H27" s="1286"/>
      <c r="I27" s="750"/>
      <c r="J27" s="750"/>
      <c r="K27" s="750"/>
      <c r="L27" s="750"/>
      <c r="M27" s="750"/>
      <c r="N27" s="750"/>
      <c r="O27" s="750"/>
      <c r="P27" s="750"/>
      <c r="Q27" s="750"/>
      <c r="R27" s="730"/>
      <c r="S27" s="1245"/>
      <c r="T27" s="1245"/>
      <c r="U27" s="729"/>
      <c r="V27" s="729"/>
      <c r="W27" s="730"/>
      <c r="X27" s="730"/>
      <c r="Y27" s="730"/>
      <c r="Z27" s="730"/>
      <c r="AA27" s="730"/>
      <c r="AB27" s="730"/>
      <c r="AC27" s="730"/>
    </row>
    <row r="28" spans="1:29" ht="28.5" customHeight="1">
      <c r="A28" s="759"/>
      <c r="B28" s="1258" t="s">
        <v>787</v>
      </c>
      <c r="C28" s="1259"/>
      <c r="D28" s="1259"/>
      <c r="E28" s="1259"/>
      <c r="F28" s="1259"/>
      <c r="G28" s="1259"/>
      <c r="H28" s="1260"/>
      <c r="I28" s="760"/>
      <c r="J28" s="750"/>
      <c r="K28" s="750"/>
      <c r="L28" s="750"/>
      <c r="M28" s="750"/>
      <c r="N28" s="750"/>
      <c r="O28" s="750"/>
      <c r="P28" s="750"/>
      <c r="Q28" s="750"/>
      <c r="R28" s="730"/>
      <c r="S28" s="1245"/>
      <c r="T28" s="1245"/>
      <c r="U28" s="729"/>
      <c r="V28" s="729"/>
      <c r="W28" s="730"/>
      <c r="X28" s="730"/>
      <c r="Y28" s="730"/>
      <c r="Z28" s="730"/>
      <c r="AA28" s="730"/>
      <c r="AB28" s="730"/>
      <c r="AC28" s="730"/>
    </row>
    <row r="29" spans="1:29" ht="28.5" customHeight="1">
      <c r="A29" s="759"/>
      <c r="B29" s="1258" t="s">
        <v>787</v>
      </c>
      <c r="C29" s="1259"/>
      <c r="D29" s="1259"/>
      <c r="E29" s="1259"/>
      <c r="F29" s="1259"/>
      <c r="G29" s="1259"/>
      <c r="H29" s="1260"/>
      <c r="I29" s="760"/>
      <c r="J29" s="750"/>
      <c r="K29" s="750"/>
      <c r="L29" s="750"/>
      <c r="M29" s="750"/>
      <c r="N29" s="750"/>
      <c r="O29" s="750"/>
      <c r="P29" s="750"/>
      <c r="Q29" s="750"/>
      <c r="R29" s="730"/>
      <c r="S29" s="1245"/>
      <c r="T29" s="1245"/>
      <c r="U29" s="729"/>
      <c r="V29" s="729"/>
      <c r="W29" s="730"/>
      <c r="X29" s="730"/>
      <c r="Y29" s="730"/>
      <c r="Z29" s="730"/>
      <c r="AA29" s="730"/>
      <c r="AB29" s="730"/>
      <c r="AC29" s="730"/>
    </row>
    <row r="30" spans="1:29" ht="28.5" customHeight="1">
      <c r="A30" s="759"/>
      <c r="B30" s="1258" t="s">
        <v>787</v>
      </c>
      <c r="C30" s="1259"/>
      <c r="D30" s="1259"/>
      <c r="E30" s="1259"/>
      <c r="F30" s="1259"/>
      <c r="G30" s="1259"/>
      <c r="H30" s="1260"/>
      <c r="I30" s="760"/>
      <c r="J30" s="750"/>
      <c r="K30" s="750"/>
      <c r="L30" s="750"/>
      <c r="M30" s="750"/>
      <c r="N30" s="750"/>
      <c r="O30" s="750"/>
      <c r="P30" s="750"/>
      <c r="Q30" s="750"/>
      <c r="R30" s="730"/>
      <c r="S30" s="1245"/>
      <c r="T30" s="1245"/>
      <c r="U30" s="729"/>
      <c r="V30" s="729"/>
      <c r="W30" s="730"/>
      <c r="X30" s="730"/>
      <c r="Y30" s="730"/>
      <c r="Z30" s="730"/>
      <c r="AA30" s="730"/>
      <c r="AB30" s="730"/>
      <c r="AC30" s="730"/>
    </row>
    <row r="31" spans="1:29" ht="28.5" customHeight="1">
      <c r="A31" s="759"/>
      <c r="B31" s="1258" t="s">
        <v>787</v>
      </c>
      <c r="C31" s="1259"/>
      <c r="D31" s="1259"/>
      <c r="E31" s="1259"/>
      <c r="F31" s="1259"/>
      <c r="G31" s="1259"/>
      <c r="H31" s="1260"/>
      <c r="I31" s="760"/>
      <c r="J31" s="750"/>
      <c r="K31" s="750"/>
      <c r="L31" s="750"/>
      <c r="M31" s="750"/>
      <c r="N31" s="750"/>
      <c r="O31" s="750"/>
      <c r="P31" s="750"/>
      <c r="Q31" s="750"/>
      <c r="R31" s="730"/>
      <c r="S31" s="1245"/>
      <c r="T31" s="1245"/>
      <c r="U31" s="729"/>
      <c r="V31" s="729"/>
      <c r="W31" s="730"/>
      <c r="X31" s="730"/>
      <c r="Y31" s="730"/>
      <c r="Z31" s="730"/>
      <c r="AA31" s="730"/>
      <c r="AB31" s="730"/>
      <c r="AC31" s="730"/>
    </row>
    <row r="32" spans="1:29" ht="28.5" customHeight="1">
      <c r="A32" s="759"/>
      <c r="B32" s="1258" t="s">
        <v>787</v>
      </c>
      <c r="C32" s="1259"/>
      <c r="D32" s="1259"/>
      <c r="E32" s="1259"/>
      <c r="F32" s="1259"/>
      <c r="G32" s="1259"/>
      <c r="H32" s="1260"/>
      <c r="I32" s="760"/>
      <c r="J32" s="750"/>
      <c r="K32" s="750"/>
      <c r="L32" s="750"/>
      <c r="M32" s="750"/>
      <c r="N32" s="750"/>
      <c r="O32" s="750"/>
      <c r="P32" s="750"/>
      <c r="Q32" s="750"/>
      <c r="R32" s="730"/>
      <c r="S32" s="1245"/>
      <c r="T32" s="1245"/>
      <c r="U32" s="729"/>
      <c r="V32" s="729"/>
      <c r="W32" s="730"/>
      <c r="X32" s="730"/>
      <c r="Y32" s="730"/>
      <c r="Z32" s="730"/>
      <c r="AA32" s="730"/>
      <c r="AB32" s="730"/>
      <c r="AC32" s="730"/>
    </row>
    <row r="33" spans="1:29" ht="28.5" customHeight="1">
      <c r="A33" s="759"/>
      <c r="B33" s="1258" t="s">
        <v>787</v>
      </c>
      <c r="C33" s="1259"/>
      <c r="D33" s="1259"/>
      <c r="E33" s="1259"/>
      <c r="F33" s="1259"/>
      <c r="G33" s="1259"/>
      <c r="H33" s="1260"/>
      <c r="I33" s="760"/>
      <c r="J33" s="750"/>
      <c r="K33" s="750"/>
      <c r="L33" s="750"/>
      <c r="M33" s="750"/>
      <c r="N33" s="750"/>
      <c r="O33" s="750"/>
      <c r="P33" s="750"/>
      <c r="Q33" s="750"/>
      <c r="R33" s="730"/>
      <c r="S33" s="1245"/>
      <c r="T33" s="1245"/>
      <c r="U33" s="729"/>
      <c r="V33" s="729"/>
      <c r="W33" s="730"/>
      <c r="X33" s="730"/>
      <c r="Y33" s="730"/>
      <c r="Z33" s="730"/>
      <c r="AA33" s="730"/>
      <c r="AB33" s="730"/>
      <c r="AC33" s="730"/>
    </row>
    <row r="34" spans="1:29" ht="28.5" customHeight="1">
      <c r="A34" s="759"/>
      <c r="B34" s="1258" t="s">
        <v>787</v>
      </c>
      <c r="C34" s="1259"/>
      <c r="D34" s="1259"/>
      <c r="E34" s="1259"/>
      <c r="F34" s="1259"/>
      <c r="G34" s="1259"/>
      <c r="H34" s="1260"/>
      <c r="I34" s="760"/>
      <c r="J34" s="750"/>
      <c r="K34" s="750"/>
      <c r="L34" s="750"/>
      <c r="M34" s="750"/>
      <c r="N34" s="750"/>
      <c r="O34" s="750"/>
      <c r="P34" s="750"/>
      <c r="Q34" s="750"/>
      <c r="R34" s="730"/>
      <c r="S34" s="1245"/>
      <c r="T34" s="1245"/>
      <c r="U34" s="729"/>
      <c r="V34" s="729"/>
      <c r="W34" s="730"/>
      <c r="X34" s="730"/>
      <c r="Y34" s="730"/>
      <c r="Z34" s="730"/>
      <c r="AA34" s="730"/>
      <c r="AB34" s="730"/>
      <c r="AC34" s="730"/>
    </row>
    <row r="35" spans="1:29" ht="28.5" customHeight="1">
      <c r="A35" s="759"/>
      <c r="B35" s="1258" t="s">
        <v>787</v>
      </c>
      <c r="C35" s="1259"/>
      <c r="D35" s="1259"/>
      <c r="E35" s="1259"/>
      <c r="F35" s="1259"/>
      <c r="G35" s="1259"/>
      <c r="H35" s="1260"/>
      <c r="I35" s="760"/>
      <c r="J35" s="750"/>
      <c r="K35" s="750"/>
      <c r="L35" s="750"/>
      <c r="M35" s="750"/>
      <c r="N35" s="750"/>
      <c r="O35" s="750"/>
      <c r="P35" s="750"/>
      <c r="Q35" s="750"/>
      <c r="R35" s="730"/>
      <c r="S35" s="1245"/>
      <c r="T35" s="1245"/>
      <c r="U35" s="729"/>
      <c r="V35" s="729"/>
      <c r="W35" s="730"/>
      <c r="X35" s="730"/>
      <c r="Y35" s="730"/>
      <c r="Z35" s="730"/>
      <c r="AA35" s="730"/>
      <c r="AB35" s="730"/>
      <c r="AC35" s="730"/>
    </row>
    <row r="36" spans="1:29" ht="14">
      <c r="A36" s="750"/>
      <c r="B36" s="750"/>
      <c r="C36" s="750"/>
      <c r="D36" s="750"/>
      <c r="E36" s="750"/>
      <c r="F36" s="750"/>
      <c r="G36" s="750"/>
      <c r="H36" s="750"/>
      <c r="I36" s="750"/>
      <c r="J36" s="750"/>
      <c r="K36" s="750"/>
      <c r="L36" s="750"/>
      <c r="M36" s="750"/>
      <c r="N36" s="750"/>
      <c r="O36" s="750"/>
      <c r="P36" s="750"/>
      <c r="Q36" s="750"/>
      <c r="R36" s="730"/>
      <c r="S36" s="1245"/>
      <c r="T36" s="1245"/>
      <c r="U36" s="729"/>
      <c r="V36" s="729"/>
      <c r="W36" s="730"/>
      <c r="X36" s="730"/>
      <c r="Y36" s="730"/>
      <c r="Z36" s="730"/>
      <c r="AA36" s="730"/>
      <c r="AB36" s="730"/>
      <c r="AC36" s="730"/>
    </row>
    <row r="37" spans="1:29" ht="22.5" customHeight="1">
      <c r="A37" s="1281" t="s">
        <v>992</v>
      </c>
      <c r="B37" s="1282"/>
      <c r="C37" s="1282"/>
      <c r="D37" s="1282"/>
      <c r="E37" s="1282"/>
      <c r="F37" s="1282"/>
      <c r="G37" s="1282"/>
      <c r="H37" s="1282"/>
      <c r="I37" s="1282"/>
      <c r="J37" s="1282"/>
      <c r="K37" s="1283"/>
      <c r="L37" s="750"/>
      <c r="M37" s="750"/>
      <c r="N37" s="750"/>
      <c r="O37" s="750"/>
      <c r="P37" s="750"/>
      <c r="Q37" s="750"/>
      <c r="R37" s="730"/>
      <c r="S37" s="1245"/>
      <c r="T37" s="1245"/>
      <c r="U37" s="729"/>
      <c r="V37" s="729"/>
      <c r="W37" s="730"/>
      <c r="X37" s="730"/>
      <c r="Y37" s="730"/>
      <c r="Z37" s="730"/>
      <c r="AA37" s="730"/>
      <c r="AB37" s="730"/>
      <c r="AC37" s="730"/>
    </row>
    <row r="38" spans="1:29" ht="14.25" customHeight="1">
      <c r="A38" s="761" t="s">
        <v>512</v>
      </c>
      <c r="B38" s="1261" t="s">
        <v>788</v>
      </c>
      <c r="C38" s="1262"/>
      <c r="D38" s="1262"/>
      <c r="E38" s="1262"/>
      <c r="F38" s="1262"/>
      <c r="G38" s="1262"/>
      <c r="H38" s="1262"/>
      <c r="I38" s="762" t="s">
        <v>729</v>
      </c>
      <c r="J38" s="762" t="s">
        <v>775</v>
      </c>
      <c r="K38" s="762" t="s">
        <v>789</v>
      </c>
      <c r="L38" s="763"/>
      <c r="M38" s="763"/>
      <c r="N38" s="763"/>
      <c r="O38" s="750"/>
      <c r="P38" s="750"/>
      <c r="Q38" s="750"/>
      <c r="R38" s="730"/>
      <c r="S38" s="1245"/>
      <c r="T38" s="1245"/>
      <c r="U38" s="729"/>
      <c r="V38" s="729"/>
      <c r="W38" s="730"/>
      <c r="X38" s="730"/>
      <c r="Y38" s="730"/>
      <c r="Z38" s="730"/>
      <c r="AA38" s="730"/>
      <c r="AB38" s="730"/>
      <c r="AC38" s="730"/>
    </row>
    <row r="39" spans="1:29" ht="46.5" customHeight="1">
      <c r="A39" s="764"/>
      <c r="B39" s="1263" t="s">
        <v>790</v>
      </c>
      <c r="C39" s="1264"/>
      <c r="D39" s="1264"/>
      <c r="E39" s="1264"/>
      <c r="F39" s="1264"/>
      <c r="G39" s="1264"/>
      <c r="H39" s="1265"/>
      <c r="I39" s="765" t="s">
        <v>546</v>
      </c>
      <c r="J39" s="765" t="s">
        <v>603</v>
      </c>
      <c r="K39" s="765" t="s">
        <v>791</v>
      </c>
      <c r="L39" s="763"/>
      <c r="M39" s="763"/>
      <c r="N39" s="763"/>
      <c r="O39" s="750"/>
      <c r="P39" s="750"/>
      <c r="Q39" s="750"/>
      <c r="R39" s="730"/>
      <c r="S39" s="1245"/>
      <c r="T39" s="1245"/>
      <c r="U39" s="729"/>
      <c r="V39" s="729"/>
      <c r="W39" s="730"/>
      <c r="X39" s="730"/>
      <c r="Y39" s="730"/>
      <c r="Z39" s="730"/>
      <c r="AA39" s="730"/>
      <c r="AB39" s="730"/>
      <c r="AC39" s="730"/>
    </row>
    <row r="40" spans="1:29" ht="46.5" customHeight="1">
      <c r="A40" s="765"/>
      <c r="B40" s="1263" t="s">
        <v>792</v>
      </c>
      <c r="C40" s="1264"/>
      <c r="D40" s="1264"/>
      <c r="E40" s="1264"/>
      <c r="F40" s="1264"/>
      <c r="G40" s="1264"/>
      <c r="H40" s="1265"/>
      <c r="I40" s="765" t="s">
        <v>793</v>
      </c>
      <c r="J40" s="765" t="s">
        <v>603</v>
      </c>
      <c r="K40" s="765" t="s">
        <v>791</v>
      </c>
      <c r="L40" s="763"/>
      <c r="M40" s="763"/>
      <c r="N40" s="763"/>
      <c r="O40" s="750"/>
      <c r="P40" s="750"/>
      <c r="Q40" s="750"/>
      <c r="R40" s="730"/>
      <c r="S40" s="1245"/>
      <c r="T40" s="1245"/>
      <c r="U40" s="729"/>
      <c r="V40" s="729"/>
      <c r="W40" s="730"/>
      <c r="X40" s="730"/>
      <c r="Y40" s="730"/>
      <c r="Z40" s="730"/>
      <c r="AA40" s="730"/>
      <c r="AB40" s="730"/>
      <c r="AC40" s="730"/>
    </row>
    <row r="41" spans="1:29" ht="43.5" customHeight="1">
      <c r="A41" s="765"/>
      <c r="B41" s="1263" t="s">
        <v>794</v>
      </c>
      <c r="C41" s="1264"/>
      <c r="D41" s="1264"/>
      <c r="E41" s="1264"/>
      <c r="F41" s="1264"/>
      <c r="G41" s="1264"/>
      <c r="H41" s="1265"/>
      <c r="I41" s="765" t="s">
        <v>546</v>
      </c>
      <c r="J41" s="765" t="s">
        <v>603</v>
      </c>
      <c r="K41" s="765" t="s">
        <v>795</v>
      </c>
      <c r="L41" s="763"/>
      <c r="M41" s="763"/>
      <c r="N41" s="763"/>
      <c r="O41" s="750"/>
      <c r="P41" s="750"/>
      <c r="Q41" s="750"/>
      <c r="R41" s="730"/>
      <c r="S41" s="1245"/>
      <c r="T41" s="1245"/>
      <c r="U41" s="729"/>
      <c r="V41" s="729"/>
      <c r="W41" s="730"/>
      <c r="X41" s="730"/>
      <c r="Y41" s="730"/>
      <c r="Z41" s="730"/>
      <c r="AA41" s="730"/>
      <c r="AB41" s="730"/>
      <c r="AC41" s="730"/>
    </row>
    <row r="42" spans="1:29" ht="40.5" customHeight="1">
      <c r="A42" s="765"/>
      <c r="B42" s="1280" t="s">
        <v>796</v>
      </c>
      <c r="C42" s="1264"/>
      <c r="D42" s="1264"/>
      <c r="E42" s="1264"/>
      <c r="F42" s="1264"/>
      <c r="G42" s="1264"/>
      <c r="H42" s="1265"/>
      <c r="I42" s="765" t="s">
        <v>797</v>
      </c>
      <c r="J42" s="765" t="s">
        <v>798</v>
      </c>
      <c r="K42" s="765" t="s">
        <v>552</v>
      </c>
      <c r="L42" s="763"/>
      <c r="M42" s="763"/>
      <c r="N42" s="763"/>
      <c r="O42" s="750"/>
      <c r="P42" s="750"/>
      <c r="Q42" s="750"/>
      <c r="R42" s="730"/>
      <c r="S42" s="1245"/>
      <c r="T42" s="1245"/>
      <c r="U42" s="729"/>
      <c r="V42" s="729"/>
      <c r="W42" s="730"/>
      <c r="X42" s="730"/>
      <c r="Y42" s="730"/>
      <c r="Z42" s="730"/>
      <c r="AA42" s="730"/>
      <c r="AB42" s="730"/>
      <c r="AC42" s="730"/>
    </row>
    <row r="43" spans="1:29" ht="39" customHeight="1">
      <c r="A43" s="765"/>
      <c r="B43" s="1263" t="s">
        <v>799</v>
      </c>
      <c r="C43" s="1264"/>
      <c r="D43" s="1264"/>
      <c r="E43" s="1264"/>
      <c r="F43" s="1264"/>
      <c r="G43" s="1264"/>
      <c r="H43" s="1265"/>
      <c r="I43" s="765" t="s">
        <v>797</v>
      </c>
      <c r="J43" s="765" t="s">
        <v>798</v>
      </c>
      <c r="K43" s="765" t="s">
        <v>561</v>
      </c>
      <c r="L43" s="763"/>
      <c r="M43" s="763"/>
      <c r="N43" s="763"/>
      <c r="O43" s="750"/>
      <c r="P43" s="750"/>
      <c r="Q43" s="750"/>
      <c r="R43" s="730"/>
      <c r="S43" s="1245"/>
      <c r="T43" s="1245"/>
      <c r="U43" s="729"/>
      <c r="V43" s="729"/>
      <c r="W43" s="730"/>
      <c r="X43" s="730"/>
      <c r="Y43" s="730"/>
      <c r="Z43" s="730"/>
      <c r="AA43" s="730"/>
      <c r="AB43" s="730"/>
      <c r="AC43" s="730"/>
    </row>
    <row r="44" spans="1:29" ht="55.5" customHeight="1">
      <c r="A44" s="765"/>
      <c r="B44" s="1263" t="s">
        <v>800</v>
      </c>
      <c r="C44" s="1264"/>
      <c r="D44" s="1264"/>
      <c r="E44" s="1264"/>
      <c r="F44" s="1264"/>
      <c r="G44" s="1264"/>
      <c r="H44" s="1265"/>
      <c r="I44" s="765" t="s">
        <v>546</v>
      </c>
      <c r="J44" s="765" t="s">
        <v>798</v>
      </c>
      <c r="K44" s="765" t="s">
        <v>552</v>
      </c>
      <c r="L44" s="763"/>
      <c r="M44" s="763"/>
      <c r="N44" s="763"/>
      <c r="O44" s="750"/>
      <c r="P44" s="750"/>
      <c r="Q44" s="750"/>
      <c r="R44" s="730"/>
      <c r="S44" s="1245"/>
      <c r="T44" s="1245"/>
      <c r="U44" s="729"/>
      <c r="V44" s="729"/>
      <c r="W44" s="730"/>
      <c r="X44" s="730"/>
      <c r="Y44" s="730"/>
      <c r="Z44" s="730"/>
      <c r="AA44" s="730"/>
      <c r="AB44" s="730"/>
      <c r="AC44" s="730"/>
    </row>
    <row r="45" spans="1:29" ht="46.5" customHeight="1">
      <c r="A45" s="765"/>
      <c r="B45" s="1263" t="s">
        <v>801</v>
      </c>
      <c r="C45" s="1264"/>
      <c r="D45" s="1264"/>
      <c r="E45" s="1264"/>
      <c r="F45" s="1264"/>
      <c r="G45" s="1264"/>
      <c r="H45" s="1265"/>
      <c r="I45" s="765" t="s">
        <v>546</v>
      </c>
      <c r="J45" s="765" t="s">
        <v>798</v>
      </c>
      <c r="K45" s="765" t="s">
        <v>561</v>
      </c>
      <c r="L45" s="763"/>
      <c r="M45" s="763"/>
      <c r="N45" s="763"/>
      <c r="O45" s="750"/>
      <c r="P45" s="750"/>
      <c r="Q45" s="750"/>
      <c r="R45" s="730"/>
      <c r="S45" s="1245"/>
      <c r="T45" s="1245"/>
      <c r="U45" s="729"/>
      <c r="V45" s="729"/>
      <c r="W45" s="730"/>
      <c r="X45" s="730"/>
      <c r="Y45" s="730"/>
      <c r="Z45" s="730"/>
      <c r="AA45" s="730"/>
      <c r="AB45" s="730"/>
      <c r="AC45" s="730"/>
    </row>
    <row r="46" spans="1:29" ht="55.5" customHeight="1">
      <c r="A46" s="765"/>
      <c r="B46" s="1263" t="s">
        <v>802</v>
      </c>
      <c r="C46" s="1264"/>
      <c r="D46" s="1264"/>
      <c r="E46" s="1264"/>
      <c r="F46" s="1264"/>
      <c r="G46" s="1264"/>
      <c r="H46" s="1265"/>
      <c r="I46" s="765" t="s">
        <v>546</v>
      </c>
      <c r="J46" s="765" t="s">
        <v>798</v>
      </c>
      <c r="K46" s="765" t="s">
        <v>803</v>
      </c>
      <c r="L46" s="763"/>
      <c r="M46" s="763"/>
      <c r="N46" s="763"/>
      <c r="O46" s="750"/>
      <c r="P46" s="750"/>
      <c r="Q46" s="750"/>
      <c r="R46" s="730"/>
      <c r="S46" s="1245"/>
      <c r="T46" s="1245"/>
      <c r="U46" s="729"/>
      <c r="V46" s="729"/>
      <c r="W46" s="730"/>
      <c r="X46" s="730"/>
      <c r="Y46" s="730"/>
      <c r="Z46" s="730"/>
      <c r="AA46" s="730"/>
      <c r="AB46" s="730"/>
      <c r="AC46" s="730"/>
    </row>
    <row r="47" spans="1:29" ht="25.5" customHeight="1">
      <c r="A47" s="1255"/>
      <c r="B47" s="1266" t="s">
        <v>804</v>
      </c>
      <c r="C47" s="1267"/>
      <c r="D47" s="1267"/>
      <c r="E47" s="1267"/>
      <c r="F47" s="1267"/>
      <c r="G47" s="1267"/>
      <c r="H47" s="1268"/>
      <c r="I47" s="1255" t="s">
        <v>793</v>
      </c>
      <c r="J47" s="1255" t="s">
        <v>798</v>
      </c>
      <c r="K47" s="1255" t="s">
        <v>552</v>
      </c>
      <c r="L47" s="763"/>
      <c r="M47" s="763"/>
      <c r="N47" s="763"/>
      <c r="O47" s="750"/>
      <c r="P47" s="750"/>
      <c r="Q47" s="750"/>
      <c r="R47" s="730"/>
      <c r="S47" s="1245"/>
      <c r="T47" s="1245"/>
      <c r="U47" s="729"/>
      <c r="V47" s="729"/>
      <c r="W47" s="730"/>
      <c r="X47" s="730"/>
      <c r="Y47" s="730"/>
      <c r="Z47" s="730"/>
      <c r="AA47" s="730"/>
      <c r="AB47" s="730"/>
      <c r="AC47" s="730"/>
    </row>
    <row r="48" spans="1:29" ht="15" customHeight="1">
      <c r="A48" s="1256"/>
      <c r="B48" s="1269"/>
      <c r="C48" s="1270"/>
      <c r="D48" s="1270"/>
      <c r="E48" s="1270"/>
      <c r="F48" s="1270"/>
      <c r="G48" s="1270"/>
      <c r="H48" s="1271"/>
      <c r="I48" s="1256"/>
      <c r="J48" s="1256"/>
      <c r="K48" s="1256"/>
      <c r="L48" s="763"/>
      <c r="M48" s="763"/>
      <c r="N48" s="763"/>
      <c r="O48" s="750"/>
      <c r="P48" s="750"/>
      <c r="Q48" s="750"/>
      <c r="R48" s="730"/>
      <c r="S48" s="1245"/>
      <c r="T48" s="1245"/>
      <c r="U48" s="729"/>
      <c r="V48" s="729"/>
      <c r="W48" s="730"/>
      <c r="X48" s="730"/>
      <c r="Y48" s="730"/>
      <c r="Z48" s="730"/>
      <c r="AA48" s="730"/>
      <c r="AB48" s="730"/>
      <c r="AC48" s="730"/>
    </row>
    <row r="49" spans="1:29" ht="15" customHeight="1">
      <c r="A49" s="1257"/>
      <c r="B49" s="1272"/>
      <c r="C49" s="1273"/>
      <c r="D49" s="1273"/>
      <c r="E49" s="1273"/>
      <c r="F49" s="1273"/>
      <c r="G49" s="1273"/>
      <c r="H49" s="1274"/>
      <c r="I49" s="1257"/>
      <c r="J49" s="1257"/>
      <c r="K49" s="1257"/>
      <c r="L49" s="763"/>
      <c r="M49" s="763"/>
      <c r="N49" s="763"/>
      <c r="O49" s="750"/>
      <c r="P49" s="750"/>
      <c r="Q49" s="750"/>
      <c r="R49" s="730"/>
      <c r="S49" s="1245"/>
      <c r="T49" s="1245"/>
      <c r="U49" s="729"/>
      <c r="V49" s="729"/>
      <c r="W49" s="730"/>
      <c r="X49" s="730"/>
      <c r="Y49" s="730"/>
      <c r="Z49" s="730"/>
      <c r="AA49" s="730"/>
      <c r="AB49" s="730"/>
      <c r="AC49" s="730"/>
    </row>
    <row r="50" spans="1:29" ht="30" customHeight="1">
      <c r="A50" s="1255"/>
      <c r="B50" s="1266" t="s">
        <v>805</v>
      </c>
      <c r="C50" s="1267"/>
      <c r="D50" s="1267"/>
      <c r="E50" s="1267"/>
      <c r="F50" s="1267"/>
      <c r="G50" s="1267"/>
      <c r="H50" s="1268"/>
      <c r="I50" s="1255" t="s">
        <v>793</v>
      </c>
      <c r="J50" s="1255" t="s">
        <v>798</v>
      </c>
      <c r="K50" s="1255" t="s">
        <v>803</v>
      </c>
      <c r="L50" s="763"/>
      <c r="M50" s="763"/>
      <c r="N50" s="763"/>
      <c r="O50" s="750"/>
      <c r="P50" s="750"/>
      <c r="Q50" s="750"/>
      <c r="R50" s="730"/>
      <c r="S50" s="1245"/>
      <c r="T50" s="1245"/>
      <c r="U50" s="729"/>
      <c r="V50" s="729"/>
      <c r="W50" s="730"/>
      <c r="X50" s="730"/>
      <c r="Y50" s="730"/>
      <c r="Z50" s="730"/>
      <c r="AA50" s="730"/>
      <c r="AB50" s="730"/>
      <c r="AC50" s="730"/>
    </row>
    <row r="51" spans="1:29" ht="15" customHeight="1">
      <c r="A51" s="1256"/>
      <c r="B51" s="1269"/>
      <c r="C51" s="1270"/>
      <c r="D51" s="1270"/>
      <c r="E51" s="1270"/>
      <c r="F51" s="1270"/>
      <c r="G51" s="1270"/>
      <c r="H51" s="1271"/>
      <c r="I51" s="1256"/>
      <c r="J51" s="1256"/>
      <c r="K51" s="1256"/>
      <c r="L51" s="763"/>
      <c r="M51" s="763"/>
      <c r="N51" s="763"/>
      <c r="O51" s="750"/>
      <c r="P51" s="750"/>
      <c r="Q51" s="750"/>
      <c r="R51" s="730"/>
      <c r="S51" s="1245"/>
      <c r="T51" s="1245"/>
      <c r="U51" s="729"/>
      <c r="V51" s="729"/>
      <c r="W51" s="730"/>
      <c r="X51" s="730"/>
      <c r="Y51" s="730"/>
      <c r="Z51" s="730"/>
      <c r="AA51" s="730"/>
      <c r="AB51" s="730"/>
      <c r="AC51" s="730"/>
    </row>
    <row r="52" spans="1:29" ht="28.5" customHeight="1">
      <c r="A52" s="1257"/>
      <c r="B52" s="1272"/>
      <c r="C52" s="1273"/>
      <c r="D52" s="1273"/>
      <c r="E52" s="1273"/>
      <c r="F52" s="1273"/>
      <c r="G52" s="1273"/>
      <c r="H52" s="1274"/>
      <c r="I52" s="1257"/>
      <c r="J52" s="1257"/>
      <c r="K52" s="1257"/>
      <c r="L52" s="763"/>
      <c r="M52" s="763"/>
      <c r="N52" s="763"/>
      <c r="O52" s="750"/>
      <c r="P52" s="750"/>
      <c r="Q52" s="750"/>
      <c r="R52" s="730"/>
      <c r="S52" s="1245"/>
      <c r="T52" s="1245"/>
      <c r="U52" s="729"/>
      <c r="V52" s="729"/>
      <c r="W52" s="730"/>
      <c r="X52" s="730"/>
      <c r="Y52" s="730"/>
      <c r="Z52" s="730"/>
      <c r="AA52" s="730"/>
      <c r="AB52" s="730"/>
      <c r="AC52" s="730"/>
    </row>
    <row r="53" spans="1:29" ht="28.5" customHeight="1">
      <c r="A53" s="1255"/>
      <c r="B53" s="1266" t="s">
        <v>806</v>
      </c>
      <c r="C53" s="1267"/>
      <c r="D53" s="1267"/>
      <c r="E53" s="1267"/>
      <c r="F53" s="1267"/>
      <c r="G53" s="1267"/>
      <c r="H53" s="1268"/>
      <c r="I53" s="1255" t="s">
        <v>546</v>
      </c>
      <c r="J53" s="1255" t="s">
        <v>621</v>
      </c>
      <c r="K53" s="1255" t="s">
        <v>807</v>
      </c>
      <c r="L53" s="763"/>
      <c r="M53" s="763"/>
      <c r="N53" s="763"/>
      <c r="O53" s="750"/>
      <c r="P53" s="750"/>
      <c r="Q53" s="750"/>
      <c r="R53" s="730"/>
      <c r="S53" s="1245"/>
      <c r="T53" s="1245"/>
      <c r="U53" s="729"/>
      <c r="V53" s="729"/>
      <c r="W53" s="730"/>
      <c r="X53" s="730"/>
      <c r="Y53" s="730"/>
      <c r="Z53" s="730"/>
      <c r="AA53" s="730"/>
      <c r="AB53" s="730"/>
      <c r="AC53" s="730"/>
    </row>
    <row r="54" spans="1:29" ht="15" customHeight="1">
      <c r="A54" s="1256"/>
      <c r="B54" s="1269"/>
      <c r="C54" s="1270"/>
      <c r="D54" s="1270"/>
      <c r="E54" s="1270"/>
      <c r="F54" s="1270"/>
      <c r="G54" s="1270"/>
      <c r="H54" s="1271"/>
      <c r="I54" s="1256"/>
      <c r="J54" s="1256"/>
      <c r="K54" s="1256"/>
      <c r="L54" s="763"/>
      <c r="M54" s="763"/>
      <c r="N54" s="763"/>
      <c r="O54" s="750"/>
      <c r="P54" s="750"/>
      <c r="Q54" s="750"/>
      <c r="R54" s="730"/>
      <c r="S54" s="1245"/>
      <c r="T54" s="1245"/>
      <c r="U54" s="729"/>
      <c r="V54" s="729"/>
      <c r="W54" s="730"/>
      <c r="X54" s="730"/>
      <c r="Y54" s="730"/>
      <c r="Z54" s="730"/>
      <c r="AA54" s="730"/>
      <c r="AB54" s="730"/>
      <c r="AC54" s="730"/>
    </row>
    <row r="55" spans="1:29" ht="15" customHeight="1">
      <c r="A55" s="1257"/>
      <c r="B55" s="1272"/>
      <c r="C55" s="1273"/>
      <c r="D55" s="1273"/>
      <c r="E55" s="1273"/>
      <c r="F55" s="1273"/>
      <c r="G55" s="1273"/>
      <c r="H55" s="1274"/>
      <c r="I55" s="1257"/>
      <c r="J55" s="1257"/>
      <c r="K55" s="1257"/>
      <c r="L55" s="763"/>
      <c r="M55" s="763"/>
      <c r="N55" s="763"/>
      <c r="O55" s="750"/>
      <c r="P55" s="750"/>
      <c r="Q55" s="750"/>
      <c r="R55" s="730"/>
      <c r="S55" s="1245"/>
      <c r="T55" s="1245"/>
      <c r="U55" s="729"/>
      <c r="V55" s="729"/>
      <c r="W55" s="730"/>
      <c r="X55" s="730"/>
      <c r="Y55" s="730"/>
      <c r="Z55" s="730"/>
      <c r="AA55" s="730"/>
      <c r="AB55" s="730"/>
      <c r="AC55" s="730"/>
    </row>
    <row r="56" spans="1:29" ht="14">
      <c r="A56" s="750"/>
      <c r="B56" s="751"/>
      <c r="C56" s="751"/>
      <c r="D56" s="751"/>
      <c r="E56" s="751"/>
      <c r="F56" s="751"/>
      <c r="G56" s="751"/>
      <c r="H56" s="751"/>
      <c r="I56" s="751"/>
      <c r="J56" s="751"/>
      <c r="K56" s="751"/>
      <c r="L56" s="750"/>
      <c r="M56" s="750"/>
      <c r="N56" s="750"/>
      <c r="O56" s="750"/>
      <c r="P56" s="750"/>
      <c r="Q56" s="750"/>
      <c r="R56" s="750"/>
      <c r="S56" s="766"/>
      <c r="T56" s="766"/>
      <c r="U56" s="729"/>
      <c r="V56" s="729"/>
      <c r="W56" s="730"/>
      <c r="X56" s="730"/>
      <c r="Y56" s="730"/>
      <c r="Z56" s="730"/>
      <c r="AA56" s="730"/>
      <c r="AB56" s="730"/>
      <c r="AC56" s="730"/>
    </row>
    <row r="57" spans="1:29" ht="14">
      <c r="A57" s="750"/>
      <c r="B57" s="750"/>
      <c r="C57" s="750"/>
      <c r="D57" s="750"/>
      <c r="E57" s="750"/>
      <c r="F57" s="750"/>
      <c r="G57" s="750"/>
      <c r="H57" s="750"/>
      <c r="I57" s="750"/>
      <c r="J57" s="750"/>
      <c r="K57" s="750"/>
      <c r="L57" s="750"/>
      <c r="M57" s="750"/>
      <c r="N57" s="750"/>
      <c r="O57" s="750"/>
      <c r="P57" s="750"/>
      <c r="Q57" s="750"/>
      <c r="R57" s="750"/>
      <c r="S57" s="766"/>
      <c r="T57" s="766"/>
      <c r="U57" s="729"/>
      <c r="V57" s="729"/>
      <c r="W57" s="730"/>
      <c r="X57" s="730"/>
      <c r="Y57" s="730"/>
      <c r="Z57" s="730"/>
      <c r="AA57" s="730"/>
      <c r="AB57" s="730"/>
      <c r="AC57" s="730"/>
    </row>
    <row r="58" spans="1:29" ht="14">
      <c r="A58" s="750"/>
      <c r="B58" s="750"/>
      <c r="C58" s="750"/>
      <c r="D58" s="750"/>
      <c r="E58" s="750"/>
      <c r="F58" s="750"/>
      <c r="G58" s="750"/>
      <c r="H58" s="750"/>
      <c r="I58" s="750"/>
      <c r="J58" s="750"/>
      <c r="K58" s="750"/>
      <c r="L58" s="750"/>
      <c r="M58" s="750"/>
      <c r="N58" s="750"/>
      <c r="O58" s="750"/>
      <c r="P58" s="750"/>
      <c r="Q58" s="750"/>
      <c r="R58" s="750"/>
      <c r="S58" s="766"/>
      <c r="T58" s="766"/>
      <c r="U58" s="729"/>
      <c r="V58" s="729"/>
      <c r="W58" s="730"/>
      <c r="X58" s="730"/>
      <c r="Y58" s="730"/>
      <c r="Z58" s="730"/>
      <c r="AA58" s="730"/>
      <c r="AB58" s="730"/>
      <c r="AC58" s="730"/>
    </row>
  </sheetData>
  <sheetProtection algorithmName="SHA-512" hashValue="KRN5z9A06DP+MeTCpfsf7LHrE8sF3HtrUunalkiXGJHqrT7pPFFjG2xn48z7TtEUY7AIVhU+X4mGiSomMLM9Ow==" saltValue="7zlnlsRZ1Ux6eV50OfbdVg==" spinCount="100000" sheet="1" objects="1" scenarios="1" formatCells="0" formatColumns="0" formatRows="0" insertRows="0"/>
  <mergeCells count="53">
    <mergeCell ref="Q8:R8"/>
    <mergeCell ref="Q9:R9"/>
    <mergeCell ref="Q10:R10"/>
    <mergeCell ref="Q11:R11"/>
    <mergeCell ref="Q12:R12"/>
    <mergeCell ref="Q13:R13"/>
    <mergeCell ref="Q14:R14"/>
    <mergeCell ref="Q15:R15"/>
    <mergeCell ref="Q16:R16"/>
    <mergeCell ref="Q17:R17"/>
    <mergeCell ref="B27:H27"/>
    <mergeCell ref="B28:H28"/>
    <mergeCell ref="B29:H29"/>
    <mergeCell ref="B30:H30"/>
    <mergeCell ref="A19:K19"/>
    <mergeCell ref="A26:H26"/>
    <mergeCell ref="A47:A49"/>
    <mergeCell ref="B47:H49"/>
    <mergeCell ref="I47:I49"/>
    <mergeCell ref="J47:J49"/>
    <mergeCell ref="K47:K49"/>
    <mergeCell ref="B53:H55"/>
    <mergeCell ref="I53:I55"/>
    <mergeCell ref="J53:J55"/>
    <mergeCell ref="A1:Q1"/>
    <mergeCell ref="A2:Q2"/>
    <mergeCell ref="B42:H42"/>
    <mergeCell ref="B43:H43"/>
    <mergeCell ref="B44:H44"/>
    <mergeCell ref="B45:H45"/>
    <mergeCell ref="B46:H46"/>
    <mergeCell ref="A37:K37"/>
    <mergeCell ref="A50:A52"/>
    <mergeCell ref="B50:H52"/>
    <mergeCell ref="I50:I52"/>
    <mergeCell ref="J50:J52"/>
    <mergeCell ref="K50:K52"/>
    <mergeCell ref="S2:T55"/>
    <mergeCell ref="A3:Q3"/>
    <mergeCell ref="A5:K5"/>
    <mergeCell ref="A6:Q6"/>
    <mergeCell ref="Q7:R7"/>
    <mergeCell ref="K53:K55"/>
    <mergeCell ref="B31:H31"/>
    <mergeCell ref="B32:H32"/>
    <mergeCell ref="B33:H33"/>
    <mergeCell ref="B34:H34"/>
    <mergeCell ref="B35:H35"/>
    <mergeCell ref="B38:H38"/>
    <mergeCell ref="B39:H39"/>
    <mergeCell ref="B40:H40"/>
    <mergeCell ref="B41:H41"/>
    <mergeCell ref="A53:A55"/>
  </mergeCells>
  <conditionalFormatting sqref="G8:G17">
    <cfRule type="expression" dxfId="81" priority="3">
      <formula>G8="OK"</formula>
    </cfRule>
    <cfRule type="expression" dxfId="80" priority="4">
      <formula>G8="Target does not meet minimum ambition, please increase ambition"</formula>
    </cfRule>
  </conditionalFormatting>
  <conditionalFormatting sqref="H8:H17">
    <cfRule type="expression" dxfId="79" priority="2">
      <formula>D8="SDA"</formula>
    </cfRule>
  </conditionalFormatting>
  <conditionalFormatting sqref="I20:I23">
    <cfRule type="expression" dxfId="78" priority="1">
      <formula>D20:D28= "Maintenance"</formula>
    </cfRule>
  </conditionalFormatting>
  <dataValidations count="3">
    <dataValidation type="decimal" allowBlank="1" showDropDown="1" sqref="E8:F17" xr:uid="{00000000-0002-0000-0900-000000000000}">
      <formula1>0</formula1>
      <formula2>1</formula2>
    </dataValidation>
    <dataValidation type="list" allowBlank="1" showErrorMessage="1" sqref="A8:A17 A21:A24 A28:A35" xr:uid="{00000000-0002-0000-0900-000001000000}">
      <formula1>"INT1,INT2,INT3,INT4,INT5,INT6,INT7,INT8,INT9,INT10"</formula1>
    </dataValidation>
    <dataValidation type="list" allowBlank="1" showErrorMessage="1" sqref="D8:D17 C21:C24" xr:uid="{00000000-0002-0000-0900-000002000000}">
      <formula1>"SDA,Renewable Energy (RE),Maintenance"</formula1>
    </dataValidation>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7BB8A"/>
    <outlinePr summaryBelow="0" summaryRight="0"/>
  </sheetPr>
  <dimension ref="A1:AC47"/>
  <sheetViews>
    <sheetView zoomScaleNormal="100" workbookViewId="0">
      <pane ySplit="1" topLeftCell="A2" activePane="bottomLeft" state="frozen"/>
      <selection pane="bottomLeft" activeCell="A2" sqref="A2:P2"/>
    </sheetView>
  </sheetViews>
  <sheetFormatPr defaultColWidth="14.453125" defaultRowHeight="15" customHeight="1"/>
  <cols>
    <col min="1" max="1" width="11.7265625" customWidth="1"/>
    <col min="2" max="2" width="22.81640625" customWidth="1"/>
    <col min="3" max="3" width="24.08984375" customWidth="1"/>
    <col min="4" max="4" width="19.08984375" customWidth="1"/>
    <col min="5" max="5" width="30.08984375" customWidth="1"/>
    <col min="10" max="10" width="16.08984375" customWidth="1"/>
    <col min="11" max="11" width="19.54296875" customWidth="1"/>
    <col min="14" max="14" width="21.54296875" customWidth="1"/>
  </cols>
  <sheetData>
    <row r="1" spans="1:29" ht="21.75" customHeight="1">
      <c r="A1" s="1300" t="s">
        <v>808</v>
      </c>
      <c r="B1" s="769"/>
      <c r="C1" s="769"/>
      <c r="D1" s="769"/>
      <c r="E1" s="769"/>
      <c r="F1" s="769"/>
      <c r="G1" s="769"/>
      <c r="H1" s="769"/>
      <c r="I1" s="769"/>
      <c r="J1" s="769"/>
      <c r="K1" s="769"/>
      <c r="L1" s="769"/>
      <c r="M1" s="769"/>
      <c r="N1" s="769"/>
      <c r="O1" s="769"/>
      <c r="P1" s="769"/>
      <c r="Q1" s="65"/>
      <c r="R1" s="65"/>
      <c r="S1" s="65"/>
      <c r="T1" s="65"/>
      <c r="U1" s="1"/>
      <c r="V1" s="1"/>
      <c r="W1" s="1"/>
      <c r="X1" s="1"/>
      <c r="Y1" s="1"/>
      <c r="Z1" s="1"/>
      <c r="AA1" s="1"/>
      <c r="AB1" s="1"/>
      <c r="AC1" s="1"/>
    </row>
    <row r="2" spans="1:29" ht="148.5" customHeight="1">
      <c r="A2" s="1301" t="s">
        <v>1008</v>
      </c>
      <c r="B2" s="837"/>
      <c r="C2" s="837"/>
      <c r="D2" s="837"/>
      <c r="E2" s="837"/>
      <c r="F2" s="837"/>
      <c r="G2" s="837"/>
      <c r="H2" s="837"/>
      <c r="I2" s="837"/>
      <c r="J2" s="837"/>
      <c r="K2" s="837"/>
      <c r="L2" s="837"/>
      <c r="M2" s="837"/>
      <c r="N2" s="837"/>
      <c r="O2" s="837"/>
      <c r="P2" s="855"/>
      <c r="Q2" s="1288"/>
      <c r="R2" s="769"/>
      <c r="S2" s="65"/>
      <c r="T2" s="65"/>
      <c r="U2" s="1"/>
      <c r="V2" s="1"/>
      <c r="W2" s="1"/>
      <c r="X2" s="1"/>
      <c r="Y2" s="1"/>
      <c r="Z2" s="1"/>
      <c r="AA2" s="1"/>
      <c r="AB2" s="1"/>
      <c r="AC2" s="1"/>
    </row>
    <row r="3" spans="1:29" ht="14.5">
      <c r="A3" s="65"/>
      <c r="B3" s="65"/>
      <c r="C3" s="65"/>
      <c r="D3" s="65"/>
      <c r="E3" s="65"/>
      <c r="F3" s="65"/>
      <c r="G3" s="65"/>
      <c r="H3" s="65"/>
      <c r="I3" s="65"/>
      <c r="J3" s="65"/>
      <c r="K3" s="65"/>
      <c r="L3" s="65"/>
      <c r="M3" s="65"/>
      <c r="N3" s="65"/>
      <c r="O3" s="65"/>
      <c r="P3" s="65"/>
      <c r="Q3" s="769"/>
      <c r="R3" s="769"/>
      <c r="S3" s="65"/>
      <c r="T3" s="65"/>
      <c r="U3" s="1"/>
      <c r="V3" s="1"/>
      <c r="W3" s="1"/>
      <c r="X3" s="1"/>
      <c r="Y3" s="1"/>
      <c r="Z3" s="1"/>
      <c r="AA3" s="1"/>
      <c r="AB3" s="1"/>
      <c r="AC3" s="1"/>
    </row>
    <row r="4" spans="1:29" ht="14.5">
      <c r="A4" s="1289" t="s">
        <v>809</v>
      </c>
      <c r="B4" s="769"/>
      <c r="C4" s="769"/>
      <c r="D4" s="769"/>
      <c r="E4" s="769"/>
      <c r="F4" s="769"/>
      <c r="G4" s="769"/>
      <c r="H4" s="769"/>
      <c r="I4" s="769"/>
      <c r="J4" s="769"/>
      <c r="K4" s="769"/>
      <c r="L4" s="769"/>
      <c r="M4" s="769"/>
      <c r="N4" s="65"/>
      <c r="O4" s="65"/>
      <c r="P4" s="65"/>
      <c r="Q4" s="769"/>
      <c r="R4" s="769"/>
      <c r="S4" s="65"/>
      <c r="T4" s="65"/>
      <c r="U4" s="1"/>
      <c r="V4" s="1"/>
      <c r="W4" s="1"/>
      <c r="X4" s="1"/>
      <c r="Y4" s="1"/>
      <c r="Z4" s="1"/>
      <c r="AA4" s="1"/>
      <c r="AB4" s="1"/>
      <c r="AC4" s="1"/>
    </row>
    <row r="5" spans="1:29" ht="176.5" customHeight="1">
      <c r="A5" s="1290" t="s">
        <v>1013</v>
      </c>
      <c r="B5" s="1291"/>
      <c r="C5" s="1291"/>
      <c r="D5" s="1291"/>
      <c r="E5" s="1291"/>
      <c r="F5" s="1291"/>
      <c r="G5" s="1291"/>
      <c r="H5" s="1291"/>
      <c r="I5" s="1291"/>
      <c r="J5" s="1291"/>
      <c r="K5" s="1291"/>
      <c r="L5" s="1291"/>
      <c r="M5" s="1291"/>
      <c r="N5" s="1291"/>
      <c r="O5" s="1291"/>
      <c r="P5" s="1292"/>
      <c r="Q5" s="769"/>
      <c r="R5" s="769"/>
      <c r="S5" s="65"/>
      <c r="T5" s="65"/>
      <c r="U5" s="1"/>
      <c r="V5" s="1"/>
      <c r="W5" s="1"/>
      <c r="X5" s="1"/>
      <c r="Y5" s="1"/>
      <c r="Z5" s="1"/>
      <c r="AA5" s="1"/>
      <c r="AB5" s="1"/>
      <c r="AC5" s="1"/>
    </row>
    <row r="6" spans="1:29" ht="14.5">
      <c r="A6" s="1293" t="s">
        <v>719</v>
      </c>
      <c r="B6" s="769"/>
      <c r="C6" s="769"/>
      <c r="D6" s="769"/>
      <c r="E6" s="769"/>
      <c r="F6" s="769"/>
      <c r="G6" s="769"/>
      <c r="H6" s="769"/>
      <c r="I6" s="769"/>
      <c r="J6" s="769"/>
      <c r="K6" s="769"/>
      <c r="L6" s="769"/>
      <c r="M6" s="769"/>
      <c r="N6" s="942"/>
      <c r="O6" s="65"/>
      <c r="P6" s="65"/>
      <c r="Q6" s="769"/>
      <c r="R6" s="769"/>
      <c r="S6" s="65"/>
      <c r="T6" s="65"/>
      <c r="U6" s="1"/>
      <c r="V6" s="1"/>
      <c r="W6" s="1"/>
      <c r="X6" s="1"/>
      <c r="Y6" s="1"/>
      <c r="Z6" s="1"/>
      <c r="AA6" s="1"/>
      <c r="AB6" s="1"/>
      <c r="AC6" s="1"/>
    </row>
    <row r="7" spans="1:29" ht="106" customHeight="1">
      <c r="A7" s="66" t="s">
        <v>512</v>
      </c>
      <c r="B7" s="66" t="s">
        <v>810</v>
      </c>
      <c r="C7" s="63" t="s">
        <v>723</v>
      </c>
      <c r="D7" s="67" t="s">
        <v>811</v>
      </c>
      <c r="E7" s="66" t="s">
        <v>812</v>
      </c>
      <c r="F7" s="66" t="s">
        <v>813</v>
      </c>
      <c r="G7" s="66" t="s">
        <v>777</v>
      </c>
      <c r="H7" s="66" t="s">
        <v>720</v>
      </c>
      <c r="I7" s="66" t="s">
        <v>721</v>
      </c>
      <c r="J7" s="66" t="s">
        <v>814</v>
      </c>
      <c r="K7" s="66" t="s">
        <v>815</v>
      </c>
      <c r="L7" s="66" t="s">
        <v>816</v>
      </c>
      <c r="M7" s="66" t="s">
        <v>817</v>
      </c>
      <c r="N7" s="66" t="s">
        <v>818</v>
      </c>
      <c r="O7" s="690"/>
      <c r="P7" s="691"/>
      <c r="Q7" s="769"/>
      <c r="R7" s="769"/>
      <c r="S7" s="65"/>
      <c r="T7" s="65"/>
      <c r="U7" s="1"/>
      <c r="V7" s="1"/>
      <c r="W7" s="1"/>
      <c r="X7" s="1"/>
      <c r="Y7" s="1"/>
      <c r="Z7" s="1"/>
      <c r="AA7" s="1"/>
      <c r="AB7" s="1"/>
      <c r="AC7" s="1"/>
    </row>
    <row r="8" spans="1:29" ht="61.5" customHeight="1">
      <c r="A8" s="68" t="s">
        <v>819</v>
      </c>
      <c r="B8" s="688"/>
      <c r="C8" s="688"/>
      <c r="D8" s="688"/>
      <c r="E8" s="688"/>
      <c r="F8" s="688"/>
      <c r="G8" s="249"/>
      <c r="H8" s="688"/>
      <c r="I8" s="688"/>
      <c r="J8" s="688"/>
      <c r="K8" s="688"/>
      <c r="L8" s="688"/>
      <c r="M8" s="68" t="str">
        <f t="shared" ref="M8:M23" si="0">IF(C8="scope 1+2",ROUND(J8-(J8-1.5)/(2040-H8)*(I8-H8),2),IF(C8="scope 1+2+3",ROUND(J8-(J8-1.75)/(2040-H8)*(I8-$H$8),2)," "))</f>
        <v xml:space="preserve"> </v>
      </c>
      <c r="N8" s="69" t="str">
        <f t="shared" ref="N8:N23" si="1">IF(L8=0," ",IF(L8&gt;M8,"Target does not meet minimum ambition, please increase ambition","OK"))</f>
        <v xml:space="preserve"> </v>
      </c>
      <c r="O8" s="692"/>
      <c r="P8" s="369"/>
      <c r="Q8" s="769"/>
      <c r="R8" s="769"/>
      <c r="S8" s="65"/>
      <c r="T8" s="65"/>
      <c r="U8" s="1"/>
      <c r="V8" s="1"/>
      <c r="W8" s="1"/>
      <c r="X8" s="1"/>
      <c r="Y8" s="1"/>
      <c r="Z8" s="1"/>
      <c r="AA8" s="1"/>
      <c r="AB8" s="1"/>
      <c r="AC8" s="1"/>
    </row>
    <row r="9" spans="1:29" ht="61.5" customHeight="1">
      <c r="A9" s="70" t="s">
        <v>819</v>
      </c>
      <c r="B9" s="688"/>
      <c r="C9" s="688"/>
      <c r="D9" s="688"/>
      <c r="E9" s="688"/>
      <c r="F9" s="688"/>
      <c r="G9" s="249"/>
      <c r="H9" s="688"/>
      <c r="I9" s="688"/>
      <c r="J9" s="688"/>
      <c r="K9" s="688"/>
      <c r="L9" s="688"/>
      <c r="M9" s="68" t="str">
        <f t="shared" si="0"/>
        <v xml:space="preserve"> </v>
      </c>
      <c r="N9" s="69" t="str">
        <f t="shared" si="1"/>
        <v xml:space="preserve"> </v>
      </c>
      <c r="O9" s="692"/>
      <c r="P9" s="369"/>
      <c r="Q9" s="769"/>
      <c r="R9" s="769"/>
      <c r="S9" s="65"/>
      <c r="T9" s="65"/>
      <c r="U9" s="1"/>
      <c r="V9" s="1"/>
      <c r="W9" s="1"/>
      <c r="X9" s="1"/>
      <c r="Y9" s="1"/>
      <c r="Z9" s="1"/>
      <c r="AA9" s="1"/>
      <c r="AB9" s="1"/>
      <c r="AC9" s="1"/>
    </row>
    <row r="10" spans="1:29" ht="61.5" customHeight="1">
      <c r="A10" s="71" t="s">
        <v>820</v>
      </c>
      <c r="B10" s="688"/>
      <c r="C10" s="688"/>
      <c r="D10" s="688"/>
      <c r="E10" s="688"/>
      <c r="F10" s="688"/>
      <c r="G10" s="249"/>
      <c r="H10" s="688"/>
      <c r="I10" s="688"/>
      <c r="J10" s="688"/>
      <c r="K10" s="688"/>
      <c r="L10" s="688"/>
      <c r="M10" s="68" t="str">
        <f t="shared" si="0"/>
        <v xml:space="preserve"> </v>
      </c>
      <c r="N10" s="69" t="str">
        <f t="shared" si="1"/>
        <v xml:space="preserve"> </v>
      </c>
      <c r="O10" s="692"/>
      <c r="P10" s="369"/>
      <c r="Q10" s="769"/>
      <c r="R10" s="769"/>
      <c r="S10" s="65"/>
      <c r="T10" s="65"/>
      <c r="U10" s="1"/>
      <c r="V10" s="1"/>
      <c r="W10" s="1"/>
      <c r="X10" s="1"/>
      <c r="Y10" s="1"/>
      <c r="Z10" s="1"/>
      <c r="AA10" s="1"/>
      <c r="AB10" s="1"/>
      <c r="AC10" s="1"/>
    </row>
    <row r="11" spans="1:29" ht="61.5" customHeight="1">
      <c r="A11" s="70" t="s">
        <v>820</v>
      </c>
      <c r="B11" s="688"/>
      <c r="C11" s="688"/>
      <c r="D11" s="688"/>
      <c r="E11" s="688"/>
      <c r="F11" s="688"/>
      <c r="G11" s="249"/>
      <c r="H11" s="688"/>
      <c r="I11" s="688"/>
      <c r="J11" s="688"/>
      <c r="K11" s="688"/>
      <c r="L11" s="688"/>
      <c r="M11" s="68" t="str">
        <f t="shared" si="0"/>
        <v xml:space="preserve"> </v>
      </c>
      <c r="N11" s="69" t="str">
        <f t="shared" si="1"/>
        <v xml:space="preserve"> </v>
      </c>
      <c r="O11" s="692"/>
      <c r="P11" s="369"/>
      <c r="Q11" s="769"/>
      <c r="R11" s="769"/>
      <c r="S11" s="65"/>
      <c r="T11" s="65"/>
      <c r="U11" s="1"/>
      <c r="V11" s="1"/>
      <c r="W11" s="1"/>
      <c r="X11" s="1"/>
      <c r="Y11" s="1"/>
      <c r="Z11" s="1"/>
      <c r="AA11" s="1"/>
      <c r="AB11" s="1"/>
      <c r="AC11" s="1"/>
    </row>
    <row r="12" spans="1:29" ht="61.5" customHeight="1">
      <c r="A12" s="71" t="s">
        <v>821</v>
      </c>
      <c r="B12" s="688"/>
      <c r="C12" s="688"/>
      <c r="D12" s="688"/>
      <c r="E12" s="688"/>
      <c r="F12" s="688"/>
      <c r="G12" s="249"/>
      <c r="H12" s="688"/>
      <c r="I12" s="688"/>
      <c r="J12" s="688"/>
      <c r="K12" s="688"/>
      <c r="L12" s="688"/>
      <c r="M12" s="68" t="str">
        <f t="shared" si="0"/>
        <v xml:space="preserve"> </v>
      </c>
      <c r="N12" s="69" t="str">
        <f t="shared" si="1"/>
        <v xml:space="preserve"> </v>
      </c>
      <c r="O12" s="692"/>
      <c r="P12" s="369"/>
      <c r="Q12" s="769"/>
      <c r="R12" s="769"/>
      <c r="S12" s="65"/>
      <c r="T12" s="65"/>
      <c r="U12" s="1"/>
      <c r="V12" s="1"/>
      <c r="W12" s="1"/>
      <c r="X12" s="1"/>
      <c r="Y12" s="1"/>
      <c r="Z12" s="1"/>
      <c r="AA12" s="1"/>
      <c r="AB12" s="1"/>
      <c r="AC12" s="1"/>
    </row>
    <row r="13" spans="1:29" ht="61.5" customHeight="1">
      <c r="A13" s="71" t="s">
        <v>821</v>
      </c>
      <c r="B13" s="688"/>
      <c r="C13" s="688"/>
      <c r="D13" s="688"/>
      <c r="E13" s="688"/>
      <c r="F13" s="688"/>
      <c r="G13" s="249"/>
      <c r="H13" s="688"/>
      <c r="I13" s="688"/>
      <c r="J13" s="688"/>
      <c r="K13" s="688"/>
      <c r="L13" s="688"/>
      <c r="M13" s="68" t="str">
        <f t="shared" si="0"/>
        <v xml:space="preserve"> </v>
      </c>
      <c r="N13" s="69" t="str">
        <f t="shared" si="1"/>
        <v xml:space="preserve"> </v>
      </c>
      <c r="O13" s="692"/>
      <c r="P13" s="369"/>
      <c r="Q13" s="769"/>
      <c r="R13" s="769"/>
      <c r="S13" s="65"/>
      <c r="T13" s="65"/>
      <c r="U13" s="1"/>
      <c r="V13" s="1"/>
      <c r="W13" s="1"/>
      <c r="X13" s="1"/>
      <c r="Y13" s="1"/>
      <c r="Z13" s="1"/>
      <c r="AA13" s="1"/>
      <c r="AB13" s="1"/>
      <c r="AC13" s="1"/>
    </row>
    <row r="14" spans="1:29" ht="61.5" customHeight="1">
      <c r="A14" s="70" t="s">
        <v>822</v>
      </c>
      <c r="B14" s="688"/>
      <c r="C14" s="688"/>
      <c r="D14" s="688"/>
      <c r="E14" s="688"/>
      <c r="F14" s="688"/>
      <c r="G14" s="249"/>
      <c r="H14" s="688"/>
      <c r="I14" s="688"/>
      <c r="J14" s="688"/>
      <c r="K14" s="688"/>
      <c r="L14" s="688"/>
      <c r="M14" s="68" t="str">
        <f t="shared" si="0"/>
        <v xml:space="preserve"> </v>
      </c>
      <c r="N14" s="69" t="str">
        <f t="shared" si="1"/>
        <v xml:space="preserve"> </v>
      </c>
      <c r="O14" s="692"/>
      <c r="P14" s="369"/>
      <c r="Q14" s="769"/>
      <c r="R14" s="769"/>
      <c r="S14" s="65"/>
      <c r="T14" s="65"/>
      <c r="U14" s="1"/>
      <c r="V14" s="1"/>
      <c r="W14" s="1"/>
      <c r="X14" s="1"/>
      <c r="Y14" s="1"/>
      <c r="Z14" s="1"/>
      <c r="AA14" s="1"/>
      <c r="AB14" s="1"/>
      <c r="AC14" s="1"/>
    </row>
    <row r="15" spans="1:29" ht="61.5" customHeight="1">
      <c r="A15" s="70" t="s">
        <v>822</v>
      </c>
      <c r="B15" s="688"/>
      <c r="C15" s="688"/>
      <c r="D15" s="688"/>
      <c r="E15" s="688"/>
      <c r="F15" s="688"/>
      <c r="G15" s="249"/>
      <c r="H15" s="688"/>
      <c r="I15" s="688"/>
      <c r="J15" s="688"/>
      <c r="K15" s="688"/>
      <c r="L15" s="688"/>
      <c r="M15" s="68" t="str">
        <f t="shared" si="0"/>
        <v xml:space="preserve"> </v>
      </c>
      <c r="N15" s="69" t="str">
        <f t="shared" si="1"/>
        <v xml:space="preserve"> </v>
      </c>
      <c r="O15" s="692"/>
      <c r="P15" s="369"/>
      <c r="Q15" s="769"/>
      <c r="R15" s="769"/>
      <c r="S15" s="65"/>
      <c r="T15" s="65"/>
      <c r="U15" s="1"/>
      <c r="V15" s="1"/>
      <c r="W15" s="1"/>
      <c r="X15" s="1"/>
      <c r="Y15" s="1"/>
      <c r="Z15" s="1"/>
      <c r="AA15" s="1"/>
      <c r="AB15" s="1"/>
      <c r="AC15" s="1"/>
    </row>
    <row r="16" spans="1:29" ht="61.5" customHeight="1">
      <c r="A16" s="71" t="s">
        <v>823</v>
      </c>
      <c r="B16" s="688"/>
      <c r="C16" s="688"/>
      <c r="D16" s="688"/>
      <c r="E16" s="688"/>
      <c r="F16" s="688"/>
      <c r="G16" s="249"/>
      <c r="H16" s="688"/>
      <c r="I16" s="688"/>
      <c r="J16" s="688"/>
      <c r="K16" s="688"/>
      <c r="L16" s="688"/>
      <c r="M16" s="68" t="str">
        <f t="shared" si="0"/>
        <v xml:space="preserve"> </v>
      </c>
      <c r="N16" s="69" t="str">
        <f t="shared" si="1"/>
        <v xml:space="preserve"> </v>
      </c>
      <c r="O16" s="692"/>
      <c r="P16" s="369"/>
      <c r="Q16" s="769"/>
      <c r="R16" s="769"/>
      <c r="S16" s="65"/>
      <c r="T16" s="65"/>
      <c r="U16" s="1"/>
      <c r="V16" s="1"/>
      <c r="W16" s="1"/>
      <c r="X16" s="1"/>
      <c r="Y16" s="1"/>
      <c r="Z16" s="1"/>
      <c r="AA16" s="1"/>
      <c r="AB16" s="1"/>
      <c r="AC16" s="1"/>
    </row>
    <row r="17" spans="1:29" ht="61.5" customHeight="1">
      <c r="A17" s="71" t="s">
        <v>823</v>
      </c>
      <c r="B17" s="688"/>
      <c r="C17" s="688"/>
      <c r="D17" s="688"/>
      <c r="E17" s="688"/>
      <c r="F17" s="688"/>
      <c r="G17" s="249"/>
      <c r="H17" s="688"/>
      <c r="I17" s="688"/>
      <c r="J17" s="688"/>
      <c r="K17" s="688"/>
      <c r="L17" s="688"/>
      <c r="M17" s="68" t="str">
        <f t="shared" si="0"/>
        <v xml:space="preserve"> </v>
      </c>
      <c r="N17" s="69" t="str">
        <f t="shared" si="1"/>
        <v xml:space="preserve"> </v>
      </c>
      <c r="O17" s="692"/>
      <c r="P17" s="369"/>
      <c r="Q17" s="769"/>
      <c r="R17" s="769"/>
      <c r="S17" s="65"/>
      <c r="T17" s="65"/>
      <c r="U17" s="1"/>
      <c r="V17" s="1"/>
      <c r="W17" s="1"/>
      <c r="X17" s="1"/>
      <c r="Y17" s="1"/>
      <c r="Z17" s="1"/>
      <c r="AA17" s="1"/>
      <c r="AB17" s="1"/>
      <c r="AC17" s="1"/>
    </row>
    <row r="18" spans="1:29" ht="61.5" customHeight="1">
      <c r="A18" s="72" t="s">
        <v>824</v>
      </c>
      <c r="B18" s="688"/>
      <c r="C18" s="688"/>
      <c r="D18" s="688"/>
      <c r="E18" s="688"/>
      <c r="F18" s="688"/>
      <c r="G18" s="249"/>
      <c r="H18" s="688"/>
      <c r="I18" s="688"/>
      <c r="J18" s="688"/>
      <c r="K18" s="688"/>
      <c r="L18" s="688"/>
      <c r="M18" s="68" t="str">
        <f t="shared" si="0"/>
        <v xml:space="preserve"> </v>
      </c>
      <c r="N18" s="69" t="str">
        <f t="shared" si="1"/>
        <v xml:space="preserve"> </v>
      </c>
      <c r="O18" s="692"/>
      <c r="P18" s="369"/>
      <c r="Q18" s="769"/>
      <c r="R18" s="769"/>
      <c r="S18" s="65"/>
      <c r="T18" s="65"/>
      <c r="U18" s="1"/>
      <c r="V18" s="1"/>
      <c r="W18" s="1"/>
      <c r="X18" s="1"/>
      <c r="Y18" s="1"/>
      <c r="Z18" s="1"/>
      <c r="AA18" s="1"/>
      <c r="AB18" s="1"/>
      <c r="AC18" s="1"/>
    </row>
    <row r="19" spans="1:29" ht="61.5" customHeight="1">
      <c r="A19" s="73" t="s">
        <v>824</v>
      </c>
      <c r="B19" s="688"/>
      <c r="C19" s="688"/>
      <c r="D19" s="688"/>
      <c r="E19" s="688"/>
      <c r="F19" s="688"/>
      <c r="G19" s="249"/>
      <c r="H19" s="688"/>
      <c r="I19" s="688"/>
      <c r="J19" s="688"/>
      <c r="K19" s="688"/>
      <c r="L19" s="688"/>
      <c r="M19" s="68" t="str">
        <f t="shared" si="0"/>
        <v xml:space="preserve"> </v>
      </c>
      <c r="N19" s="69" t="str">
        <f t="shared" si="1"/>
        <v xml:space="preserve"> </v>
      </c>
      <c r="O19" s="692"/>
      <c r="P19" s="369"/>
      <c r="Q19" s="769"/>
      <c r="R19" s="769"/>
      <c r="S19" s="65"/>
      <c r="T19" s="65"/>
      <c r="U19" s="1"/>
      <c r="V19" s="1"/>
      <c r="W19" s="1"/>
      <c r="X19" s="1"/>
      <c r="Y19" s="1"/>
      <c r="Z19" s="1"/>
      <c r="AA19" s="1"/>
      <c r="AB19" s="1"/>
      <c r="AC19" s="1"/>
    </row>
    <row r="20" spans="1:29" ht="61.5" customHeight="1">
      <c r="A20" s="73" t="s">
        <v>825</v>
      </c>
      <c r="B20" s="688"/>
      <c r="C20" s="688"/>
      <c r="D20" s="688"/>
      <c r="E20" s="688"/>
      <c r="F20" s="688"/>
      <c r="G20" s="249"/>
      <c r="H20" s="688"/>
      <c r="I20" s="688"/>
      <c r="J20" s="688"/>
      <c r="K20" s="688"/>
      <c r="L20" s="688"/>
      <c r="M20" s="68" t="str">
        <f t="shared" si="0"/>
        <v xml:space="preserve"> </v>
      </c>
      <c r="N20" s="69" t="str">
        <f t="shared" si="1"/>
        <v xml:space="preserve"> </v>
      </c>
      <c r="O20" s="692"/>
      <c r="P20" s="369"/>
      <c r="Q20" s="769"/>
      <c r="R20" s="769"/>
      <c r="S20" s="65"/>
      <c r="T20" s="65"/>
      <c r="U20" s="1"/>
      <c r="V20" s="1"/>
      <c r="W20" s="1"/>
      <c r="X20" s="1"/>
      <c r="Y20" s="1"/>
      <c r="Z20" s="1"/>
      <c r="AA20" s="1"/>
      <c r="AB20" s="1"/>
      <c r="AC20" s="1"/>
    </row>
    <row r="21" spans="1:29" ht="61.5" customHeight="1">
      <c r="A21" s="73" t="s">
        <v>825</v>
      </c>
      <c r="B21" s="688"/>
      <c r="C21" s="688"/>
      <c r="D21" s="688"/>
      <c r="E21" s="688"/>
      <c r="F21" s="688"/>
      <c r="G21" s="249"/>
      <c r="H21" s="688"/>
      <c r="I21" s="688"/>
      <c r="J21" s="688"/>
      <c r="K21" s="688"/>
      <c r="L21" s="688"/>
      <c r="M21" s="68" t="str">
        <f t="shared" si="0"/>
        <v xml:space="preserve"> </v>
      </c>
      <c r="N21" s="69" t="str">
        <f t="shared" si="1"/>
        <v xml:space="preserve"> </v>
      </c>
      <c r="O21" s="692"/>
      <c r="P21" s="369"/>
      <c r="Q21" s="769"/>
      <c r="R21" s="769"/>
      <c r="S21" s="65"/>
      <c r="T21" s="65"/>
      <c r="U21" s="1"/>
      <c r="V21" s="1"/>
      <c r="W21" s="1"/>
      <c r="X21" s="1"/>
      <c r="Y21" s="1"/>
      <c r="Z21" s="1"/>
      <c r="AA21" s="1"/>
      <c r="AB21" s="1"/>
      <c r="AC21" s="1"/>
    </row>
    <row r="22" spans="1:29" ht="61.5" customHeight="1">
      <c r="A22" s="73" t="s">
        <v>826</v>
      </c>
      <c r="B22" s="688"/>
      <c r="C22" s="688"/>
      <c r="D22" s="688"/>
      <c r="E22" s="688"/>
      <c r="F22" s="688"/>
      <c r="G22" s="249"/>
      <c r="H22" s="688"/>
      <c r="I22" s="688"/>
      <c r="J22" s="688"/>
      <c r="K22" s="688"/>
      <c r="L22" s="688"/>
      <c r="M22" s="68" t="str">
        <f t="shared" si="0"/>
        <v xml:space="preserve"> </v>
      </c>
      <c r="N22" s="69" t="str">
        <f t="shared" si="1"/>
        <v xml:space="preserve"> </v>
      </c>
      <c r="O22" s="692"/>
      <c r="P22" s="369"/>
      <c r="Q22" s="769"/>
      <c r="R22" s="769"/>
      <c r="S22" s="65"/>
      <c r="T22" s="65"/>
      <c r="U22" s="1"/>
      <c r="V22" s="1"/>
      <c r="W22" s="1"/>
      <c r="X22" s="1"/>
      <c r="Y22" s="1"/>
      <c r="Z22" s="1"/>
      <c r="AA22" s="1"/>
      <c r="AB22" s="1"/>
      <c r="AC22" s="1"/>
    </row>
    <row r="23" spans="1:29" ht="150" customHeight="1">
      <c r="A23" s="73" t="s">
        <v>827</v>
      </c>
      <c r="B23" s="688"/>
      <c r="C23" s="688"/>
      <c r="D23" s="688"/>
      <c r="E23" s="688"/>
      <c r="F23" s="688"/>
      <c r="G23" s="249"/>
      <c r="H23" s="688"/>
      <c r="I23" s="688"/>
      <c r="J23" s="688"/>
      <c r="K23" s="688"/>
      <c r="L23" s="688"/>
      <c r="M23" s="68" t="str">
        <f t="shared" si="0"/>
        <v xml:space="preserve"> </v>
      </c>
      <c r="N23" s="69" t="str">
        <f t="shared" si="1"/>
        <v xml:space="preserve"> </v>
      </c>
      <c r="O23" s="693"/>
      <c r="P23" s="694"/>
      <c r="Q23" s="769"/>
      <c r="R23" s="769"/>
      <c r="S23" s="65"/>
      <c r="T23" s="65"/>
      <c r="U23" s="1"/>
      <c r="V23" s="1"/>
      <c r="W23" s="1"/>
      <c r="X23" s="1"/>
      <c r="Y23" s="1"/>
      <c r="Z23" s="1"/>
      <c r="AA23" s="1"/>
      <c r="AB23" s="1"/>
      <c r="AC23" s="1"/>
    </row>
    <row r="24" spans="1:29" ht="20" customHeight="1">
      <c r="A24" s="74"/>
      <c r="B24" s="65"/>
      <c r="C24" s="65"/>
      <c r="D24" s="65"/>
      <c r="E24" s="65"/>
      <c r="F24" s="74"/>
      <c r="G24" s="74"/>
      <c r="H24" s="74"/>
      <c r="I24" s="74"/>
      <c r="J24" s="74"/>
      <c r="K24" s="74"/>
      <c r="L24" s="74"/>
      <c r="M24" s="74"/>
      <c r="N24" s="74"/>
      <c r="O24" s="65"/>
      <c r="P24" s="65"/>
      <c r="Q24" s="769"/>
      <c r="R24" s="769"/>
      <c r="S24" s="65"/>
      <c r="T24" s="65"/>
      <c r="U24" s="1"/>
      <c r="V24" s="1"/>
      <c r="W24" s="1"/>
      <c r="X24" s="1"/>
      <c r="Y24" s="1"/>
      <c r="Z24" s="1"/>
      <c r="AA24" s="1"/>
      <c r="AB24" s="1"/>
      <c r="AC24" s="1"/>
    </row>
    <row r="25" spans="1:29" ht="14.5">
      <c r="A25" s="1294" t="s">
        <v>828</v>
      </c>
      <c r="B25" s="769"/>
      <c r="C25" s="769"/>
      <c r="D25" s="769"/>
      <c r="E25" s="769"/>
      <c r="F25" s="65"/>
      <c r="G25" s="65"/>
      <c r="H25" s="65"/>
      <c r="I25" s="65"/>
      <c r="J25" s="65"/>
      <c r="K25" s="65"/>
      <c r="L25" s="65"/>
      <c r="M25" s="65"/>
      <c r="N25" s="65"/>
      <c r="O25" s="65"/>
      <c r="P25" s="65"/>
      <c r="Q25" s="769"/>
      <c r="R25" s="769"/>
      <c r="S25" s="65"/>
      <c r="T25" s="65"/>
      <c r="U25" s="1"/>
      <c r="V25" s="1"/>
      <c r="W25" s="1"/>
      <c r="X25" s="1"/>
      <c r="Y25" s="1"/>
      <c r="Z25" s="1"/>
      <c r="AA25" s="1"/>
      <c r="AB25" s="1"/>
      <c r="AC25" s="1"/>
    </row>
    <row r="26" spans="1:29" ht="22.5" customHeight="1">
      <c r="A26" s="75" t="s">
        <v>24</v>
      </c>
      <c r="B26" s="75" t="s">
        <v>710</v>
      </c>
      <c r="C26" s="76"/>
      <c r="D26" s="1295" t="s">
        <v>26</v>
      </c>
      <c r="E26" s="855"/>
      <c r="F26" s="1295" t="s">
        <v>27</v>
      </c>
      <c r="G26" s="837"/>
      <c r="H26" s="837"/>
      <c r="I26" s="855"/>
      <c r="J26" s="65"/>
      <c r="K26" s="65"/>
      <c r="L26" s="65"/>
      <c r="M26" s="65"/>
      <c r="N26" s="65"/>
      <c r="O26" s="65"/>
      <c r="P26" s="65"/>
      <c r="Q26" s="769"/>
      <c r="R26" s="769"/>
      <c r="S26" s="65"/>
      <c r="T26" s="65"/>
      <c r="U26" s="1"/>
      <c r="V26" s="1"/>
      <c r="W26" s="1"/>
      <c r="X26" s="1"/>
      <c r="Y26" s="1"/>
      <c r="Z26" s="1"/>
      <c r="AA26" s="1"/>
      <c r="AB26" s="1"/>
      <c r="AC26" s="1"/>
    </row>
    <row r="27" spans="1:29" ht="54" customHeight="1">
      <c r="A27" s="40" t="s">
        <v>829</v>
      </c>
      <c r="B27" s="1009" t="s">
        <v>830</v>
      </c>
      <c r="C27" s="801"/>
      <c r="D27" s="1005"/>
      <c r="E27" s="871"/>
      <c r="F27" s="1296" t="s">
        <v>831</v>
      </c>
      <c r="G27" s="767"/>
      <c r="H27" s="767"/>
      <c r="I27" s="1297"/>
      <c r="J27" s="65"/>
      <c r="K27" s="65"/>
      <c r="L27" s="65"/>
      <c r="M27" s="65"/>
      <c r="N27" s="65"/>
      <c r="O27" s="65"/>
      <c r="P27" s="65"/>
      <c r="Q27" s="769"/>
      <c r="R27" s="769"/>
      <c r="S27" s="65"/>
      <c r="T27" s="65"/>
      <c r="U27" s="1"/>
      <c r="V27" s="1"/>
      <c r="W27" s="1"/>
      <c r="X27" s="1"/>
      <c r="Y27" s="1"/>
      <c r="Z27" s="1"/>
      <c r="AA27" s="1"/>
      <c r="AB27" s="1"/>
      <c r="AC27" s="1"/>
    </row>
    <row r="28" spans="1:29" ht="98.5" customHeight="1">
      <c r="A28" s="40" t="s">
        <v>832</v>
      </c>
      <c r="B28" s="1009" t="s">
        <v>833</v>
      </c>
      <c r="C28" s="801"/>
      <c r="D28" s="1005"/>
      <c r="E28" s="871"/>
      <c r="F28" s="774"/>
      <c r="G28" s="774"/>
      <c r="H28" s="774"/>
      <c r="I28" s="886"/>
      <c r="J28" s="65"/>
      <c r="K28" s="65"/>
      <c r="L28" s="65"/>
      <c r="M28" s="65"/>
      <c r="N28" s="65"/>
      <c r="O28" s="65"/>
      <c r="P28" s="65"/>
      <c r="Q28" s="769"/>
      <c r="R28" s="769"/>
      <c r="S28" s="65"/>
      <c r="T28" s="65"/>
      <c r="U28" s="1"/>
      <c r="V28" s="1"/>
      <c r="W28" s="1"/>
      <c r="X28" s="1"/>
      <c r="Y28" s="1"/>
      <c r="Z28" s="1"/>
      <c r="AA28" s="1"/>
      <c r="AB28" s="1"/>
      <c r="AC28" s="1"/>
    </row>
    <row r="29" spans="1:29" ht="84" customHeight="1">
      <c r="A29" s="40" t="s">
        <v>834</v>
      </c>
      <c r="B29" s="1009" t="s">
        <v>835</v>
      </c>
      <c r="C29" s="801"/>
      <c r="D29" s="1005"/>
      <c r="E29" s="871"/>
      <c r="F29" s="849" t="s">
        <v>836</v>
      </c>
      <c r="G29" s="837"/>
      <c r="H29" s="837"/>
      <c r="I29" s="887"/>
      <c r="J29" s="65"/>
      <c r="K29" s="65"/>
      <c r="L29" s="65"/>
      <c r="M29" s="65"/>
      <c r="N29" s="65"/>
      <c r="O29" s="65"/>
      <c r="P29" s="65"/>
      <c r="Q29" s="769"/>
      <c r="R29" s="769"/>
      <c r="S29" s="65"/>
      <c r="T29" s="65"/>
      <c r="U29" s="1"/>
      <c r="V29" s="1"/>
      <c r="W29" s="1"/>
      <c r="X29" s="1"/>
      <c r="Y29" s="1"/>
      <c r="Z29" s="1"/>
      <c r="AA29" s="1"/>
      <c r="AB29" s="1"/>
      <c r="AC29" s="1"/>
    </row>
    <row r="30" spans="1:29" ht="48" customHeight="1">
      <c r="A30" s="40" t="s">
        <v>837</v>
      </c>
      <c r="B30" s="1009" t="s">
        <v>838</v>
      </c>
      <c r="C30" s="801"/>
      <c r="D30" s="1302"/>
      <c r="E30" s="871"/>
      <c r="F30" s="849"/>
      <c r="G30" s="837"/>
      <c r="H30" s="837"/>
      <c r="I30" s="887"/>
      <c r="J30" s="65"/>
      <c r="K30" s="65"/>
      <c r="L30" s="65"/>
      <c r="M30" s="65"/>
      <c r="N30" s="65"/>
      <c r="O30" s="65"/>
      <c r="P30" s="65"/>
      <c r="Q30" s="769"/>
      <c r="R30" s="769"/>
      <c r="S30" s="65"/>
      <c r="T30" s="65"/>
      <c r="U30" s="1"/>
      <c r="V30" s="1"/>
      <c r="W30" s="1"/>
      <c r="X30" s="1"/>
      <c r="Y30" s="1"/>
      <c r="Z30" s="1"/>
      <c r="AA30" s="1"/>
      <c r="AB30" s="1"/>
      <c r="AC30" s="1"/>
    </row>
    <row r="31" spans="1:29" ht="51" customHeight="1">
      <c r="A31" s="40" t="s">
        <v>839</v>
      </c>
      <c r="B31" s="1009" t="s">
        <v>840</v>
      </c>
      <c r="C31" s="801"/>
      <c r="D31" s="1302"/>
      <c r="E31" s="871"/>
      <c r="F31" s="849"/>
      <c r="G31" s="837"/>
      <c r="H31" s="837"/>
      <c r="I31" s="887"/>
      <c r="J31" s="65"/>
      <c r="K31" s="65"/>
      <c r="L31" s="65"/>
      <c r="M31" s="65"/>
      <c r="N31" s="65"/>
      <c r="O31" s="65"/>
      <c r="P31" s="65"/>
      <c r="Q31" s="769"/>
      <c r="R31" s="769"/>
      <c r="S31" s="65"/>
      <c r="T31" s="65"/>
      <c r="U31" s="1"/>
      <c r="V31" s="1"/>
      <c r="W31" s="1"/>
      <c r="X31" s="1"/>
      <c r="Y31" s="1"/>
      <c r="Z31" s="1"/>
      <c r="AA31" s="1"/>
      <c r="AB31" s="1"/>
      <c r="AC31" s="1"/>
    </row>
    <row r="32" spans="1:29" ht="42" customHeight="1">
      <c r="A32" s="40" t="s">
        <v>841</v>
      </c>
      <c r="B32" s="1009" t="s">
        <v>842</v>
      </c>
      <c r="C32" s="801"/>
      <c r="D32" s="1005"/>
      <c r="E32" s="871"/>
      <c r="F32" s="849"/>
      <c r="G32" s="837"/>
      <c r="H32" s="837"/>
      <c r="I32" s="887"/>
      <c r="J32" s="65"/>
      <c r="K32" s="65"/>
      <c r="L32" s="65"/>
      <c r="M32" s="65"/>
      <c r="N32" s="65"/>
      <c r="O32" s="65"/>
      <c r="P32" s="65"/>
      <c r="Q32" s="769"/>
      <c r="R32" s="769"/>
      <c r="S32" s="65"/>
      <c r="T32" s="65"/>
      <c r="U32" s="1"/>
      <c r="V32" s="1"/>
      <c r="W32" s="1"/>
      <c r="X32" s="1"/>
      <c r="Y32" s="1"/>
      <c r="Z32" s="1"/>
      <c r="AA32" s="1"/>
      <c r="AB32" s="1"/>
      <c r="AC32" s="1"/>
    </row>
    <row r="33" spans="1:29" ht="58.5" customHeight="1">
      <c r="A33" s="77" t="s">
        <v>843</v>
      </c>
      <c r="B33" s="1309" t="s">
        <v>844</v>
      </c>
      <c r="C33" s="801"/>
      <c r="D33" s="1310"/>
      <c r="E33" s="871"/>
      <c r="F33" s="849"/>
      <c r="G33" s="837"/>
      <c r="H33" s="837"/>
      <c r="I33" s="887"/>
      <c r="J33" s="65"/>
      <c r="K33" s="65"/>
      <c r="L33" s="65"/>
      <c r="M33" s="65"/>
      <c r="N33" s="65"/>
      <c r="O33" s="65"/>
      <c r="P33" s="65"/>
      <c r="Q33" s="769"/>
      <c r="R33" s="769"/>
      <c r="S33" s="65"/>
      <c r="T33" s="65"/>
      <c r="U33" s="1"/>
      <c r="V33" s="1"/>
      <c r="W33" s="1"/>
      <c r="X33" s="1"/>
      <c r="Y33" s="1"/>
      <c r="Z33" s="1"/>
      <c r="AA33" s="1"/>
      <c r="AB33" s="1"/>
      <c r="AC33" s="1"/>
    </row>
    <row r="34" spans="1:29" ht="45" customHeight="1">
      <c r="A34" s="77" t="s">
        <v>845</v>
      </c>
      <c r="B34" s="1309" t="s">
        <v>846</v>
      </c>
      <c r="C34" s="801"/>
      <c r="D34" s="1310"/>
      <c r="E34" s="871"/>
      <c r="F34" s="1311"/>
      <c r="G34" s="887"/>
      <c r="H34" s="887"/>
      <c r="I34" s="887"/>
      <c r="J34" s="65"/>
      <c r="K34" s="65"/>
      <c r="L34" s="65"/>
      <c r="M34" s="65"/>
      <c r="N34" s="65"/>
      <c r="O34" s="65"/>
      <c r="P34" s="65"/>
      <c r="Q34" s="769"/>
      <c r="R34" s="769"/>
      <c r="S34" s="65"/>
      <c r="T34" s="65"/>
      <c r="U34" s="1"/>
      <c r="V34" s="1"/>
      <c r="W34" s="1"/>
      <c r="X34" s="1"/>
      <c r="Y34" s="1"/>
      <c r="Z34" s="1"/>
      <c r="AA34" s="1"/>
      <c r="AB34" s="1"/>
      <c r="AC34" s="1"/>
    </row>
    <row r="35" spans="1:29" ht="14.5">
      <c r="A35" s="74"/>
      <c r="B35" s="74"/>
      <c r="C35" s="74"/>
      <c r="D35" s="74"/>
      <c r="E35" s="74"/>
      <c r="F35" s="74"/>
      <c r="G35" s="74"/>
      <c r="H35" s="74"/>
      <c r="I35" s="74"/>
      <c r="J35" s="65"/>
      <c r="K35" s="65"/>
      <c r="L35" s="65"/>
      <c r="M35" s="65"/>
      <c r="N35" s="65"/>
      <c r="O35" s="65"/>
      <c r="P35" s="65"/>
      <c r="Q35" s="769"/>
      <c r="R35" s="769"/>
      <c r="S35" s="65"/>
      <c r="T35" s="65"/>
      <c r="U35" s="1"/>
      <c r="V35" s="1"/>
      <c r="W35" s="1"/>
      <c r="X35" s="1"/>
      <c r="Y35" s="1"/>
      <c r="Z35" s="1"/>
      <c r="AA35" s="1"/>
      <c r="AB35" s="1"/>
      <c r="AC35" s="1"/>
    </row>
    <row r="36" spans="1:29" ht="14.5">
      <c r="A36" s="1312" t="s">
        <v>725</v>
      </c>
      <c r="B36" s="1313"/>
      <c r="C36" s="1313"/>
      <c r="D36" s="1313"/>
      <c r="E36" s="1313"/>
      <c r="F36" s="1313"/>
      <c r="G36" s="1313"/>
      <c r="H36" s="1313"/>
      <c r="I36" s="1313"/>
      <c r="J36" s="1313"/>
      <c r="K36" s="1314"/>
      <c r="L36" s="65"/>
      <c r="M36" s="65"/>
      <c r="N36" s="65"/>
      <c r="O36" s="65"/>
      <c r="P36" s="65"/>
      <c r="Q36" s="769"/>
      <c r="R36" s="769"/>
      <c r="S36" s="65"/>
      <c r="T36" s="65"/>
      <c r="U36" s="1"/>
      <c r="V36" s="1"/>
      <c r="W36" s="1"/>
      <c r="X36" s="1"/>
      <c r="Y36" s="1"/>
      <c r="Z36" s="1"/>
      <c r="AA36" s="1"/>
      <c r="AB36" s="1"/>
      <c r="AC36" s="1"/>
    </row>
    <row r="37" spans="1:29" ht="14.5">
      <c r="A37" s="64" t="s">
        <v>512</v>
      </c>
      <c r="B37" s="1315" t="s">
        <v>847</v>
      </c>
      <c r="C37" s="1316"/>
      <c r="D37" s="1316"/>
      <c r="E37" s="1315" t="s">
        <v>848</v>
      </c>
      <c r="F37" s="1317"/>
      <c r="G37" s="1317"/>
      <c r="H37" s="1317"/>
      <c r="I37" s="1317"/>
      <c r="J37" s="1318" t="s">
        <v>849</v>
      </c>
      <c r="K37" s="1319"/>
      <c r="L37" s="120"/>
      <c r="M37" s="120"/>
      <c r="N37" s="125"/>
      <c r="O37" s="65"/>
      <c r="P37" s="65"/>
      <c r="Q37" s="769"/>
      <c r="R37" s="769"/>
      <c r="S37" s="65"/>
      <c r="T37" s="65"/>
      <c r="U37" s="1"/>
      <c r="V37" s="1"/>
      <c r="W37" s="1"/>
      <c r="X37" s="1"/>
      <c r="Y37" s="1"/>
      <c r="Z37" s="1"/>
      <c r="AA37" s="1"/>
      <c r="AB37" s="1"/>
      <c r="AC37" s="1"/>
    </row>
    <row r="38" spans="1:29" ht="108.75" customHeight="1">
      <c r="A38" s="68" t="s">
        <v>819</v>
      </c>
      <c r="B38" s="1320"/>
      <c r="C38" s="1299"/>
      <c r="D38" s="1299"/>
      <c r="E38" s="1321" t="s">
        <v>850</v>
      </c>
      <c r="F38" s="1299"/>
      <c r="G38" s="1299"/>
      <c r="H38" s="1299"/>
      <c r="I38" s="1299"/>
      <c r="J38" s="1303" t="s">
        <v>851</v>
      </c>
      <c r="K38" s="1304"/>
      <c r="L38" s="78"/>
      <c r="M38" s="65"/>
      <c r="N38" s="65"/>
      <c r="O38" s="65"/>
      <c r="P38" s="65"/>
      <c r="Q38" s="769"/>
      <c r="R38" s="769"/>
      <c r="S38" s="65"/>
      <c r="T38" s="65"/>
      <c r="U38" s="1"/>
      <c r="V38" s="1"/>
      <c r="W38" s="1"/>
      <c r="X38" s="1"/>
      <c r="Y38" s="1"/>
      <c r="Z38" s="1"/>
      <c r="AA38" s="1"/>
      <c r="AB38" s="1"/>
      <c r="AC38" s="1"/>
    </row>
    <row r="39" spans="1:29" ht="126" customHeight="1">
      <c r="A39" s="68" t="s">
        <v>820</v>
      </c>
      <c r="B39" s="1320"/>
      <c r="C39" s="1299"/>
      <c r="D39" s="1299"/>
      <c r="E39" s="1299"/>
      <c r="F39" s="1322"/>
      <c r="G39" s="1322"/>
      <c r="H39" s="1322"/>
      <c r="I39" s="1322"/>
      <c r="J39" s="1305"/>
      <c r="K39" s="1306"/>
      <c r="L39" s="78"/>
      <c r="M39" s="65"/>
      <c r="N39" s="65"/>
      <c r="O39" s="65"/>
      <c r="P39" s="65"/>
      <c r="Q39" s="769"/>
      <c r="R39" s="769"/>
      <c r="S39" s="65"/>
      <c r="T39" s="65"/>
      <c r="U39" s="1"/>
      <c r="V39" s="1"/>
      <c r="W39" s="1"/>
      <c r="X39" s="1"/>
      <c r="Y39" s="1"/>
      <c r="Z39" s="1"/>
      <c r="AA39" s="1"/>
      <c r="AB39" s="1"/>
      <c r="AC39" s="1"/>
    </row>
    <row r="40" spans="1:29" ht="114" customHeight="1">
      <c r="A40" s="68" t="s">
        <v>821</v>
      </c>
      <c r="B40" s="1320"/>
      <c r="C40" s="1299"/>
      <c r="D40" s="1299"/>
      <c r="E40" s="1299"/>
      <c r="F40" s="1322"/>
      <c r="G40" s="1322"/>
      <c r="H40" s="1322"/>
      <c r="I40" s="1322"/>
      <c r="J40" s="1305"/>
      <c r="K40" s="1306"/>
      <c r="L40" s="78"/>
      <c r="M40" s="65"/>
      <c r="N40" s="65"/>
      <c r="O40" s="65"/>
      <c r="P40" s="65"/>
      <c r="Q40" s="769"/>
      <c r="R40" s="769"/>
      <c r="S40" s="65"/>
      <c r="T40" s="65"/>
      <c r="U40" s="1"/>
      <c r="V40" s="1"/>
      <c r="W40" s="1"/>
      <c r="X40" s="1"/>
      <c r="Y40" s="1"/>
      <c r="Z40" s="1"/>
      <c r="AA40" s="1"/>
      <c r="AB40" s="1"/>
      <c r="AC40" s="1"/>
    </row>
    <row r="41" spans="1:29" ht="114.75" customHeight="1">
      <c r="A41" s="68" t="s">
        <v>822</v>
      </c>
      <c r="B41" s="1320"/>
      <c r="C41" s="1299"/>
      <c r="D41" s="1299"/>
      <c r="E41" s="1299"/>
      <c r="F41" s="1322"/>
      <c r="G41" s="1322"/>
      <c r="H41" s="1322"/>
      <c r="I41" s="1322"/>
      <c r="J41" s="1305"/>
      <c r="K41" s="1306"/>
      <c r="L41" s="78"/>
      <c r="M41" s="65"/>
      <c r="N41" s="65"/>
      <c r="O41" s="65"/>
      <c r="P41" s="65"/>
      <c r="Q41" s="769"/>
      <c r="R41" s="769"/>
      <c r="S41" s="65"/>
      <c r="T41" s="65"/>
      <c r="U41" s="1"/>
      <c r="V41" s="1"/>
      <c r="W41" s="1"/>
      <c r="X41" s="1"/>
      <c r="Y41" s="1"/>
      <c r="Z41" s="1"/>
      <c r="AA41" s="1"/>
      <c r="AB41" s="1"/>
      <c r="AC41" s="1"/>
    </row>
    <row r="42" spans="1:29" ht="109.5" customHeight="1">
      <c r="A42" s="68" t="s">
        <v>823</v>
      </c>
      <c r="B42" s="1320"/>
      <c r="C42" s="1299"/>
      <c r="D42" s="1299"/>
      <c r="E42" s="1299"/>
      <c r="F42" s="1322"/>
      <c r="G42" s="1322"/>
      <c r="H42" s="1322"/>
      <c r="I42" s="1322"/>
      <c r="J42" s="1305"/>
      <c r="K42" s="1306"/>
      <c r="L42" s="78"/>
      <c r="M42" s="65"/>
      <c r="N42" s="65"/>
      <c r="O42" s="65"/>
      <c r="P42" s="65"/>
      <c r="Q42" s="769"/>
      <c r="R42" s="769"/>
      <c r="S42" s="65"/>
      <c r="T42" s="65"/>
      <c r="U42" s="1"/>
      <c r="V42" s="1"/>
      <c r="W42" s="1"/>
      <c r="X42" s="1"/>
      <c r="Y42" s="1"/>
      <c r="Z42" s="1"/>
      <c r="AA42" s="1"/>
      <c r="AB42" s="1"/>
      <c r="AC42" s="1"/>
    </row>
    <row r="43" spans="1:29" ht="108.75" customHeight="1">
      <c r="A43" s="68" t="s">
        <v>824</v>
      </c>
      <c r="B43" s="1298"/>
      <c r="C43" s="1299"/>
      <c r="D43" s="1299"/>
      <c r="E43" s="1299"/>
      <c r="F43" s="1322"/>
      <c r="G43" s="1322"/>
      <c r="H43" s="1322"/>
      <c r="I43" s="1322"/>
      <c r="J43" s="1305"/>
      <c r="K43" s="1306"/>
      <c r="L43" s="65"/>
      <c r="M43" s="65"/>
      <c r="N43" s="65"/>
      <c r="O43" s="65"/>
      <c r="P43" s="65"/>
      <c r="Q43" s="65"/>
      <c r="R43" s="65"/>
      <c r="S43" s="65"/>
      <c r="T43" s="65"/>
      <c r="U43" s="1"/>
      <c r="V43" s="1"/>
      <c r="W43" s="1"/>
      <c r="X43" s="1"/>
      <c r="Y43" s="1"/>
      <c r="Z43" s="1"/>
      <c r="AA43" s="1"/>
      <c r="AB43" s="1"/>
      <c r="AC43" s="1"/>
    </row>
    <row r="44" spans="1:29" ht="108" customHeight="1">
      <c r="A44" s="68" t="s">
        <v>825</v>
      </c>
      <c r="B44" s="1298"/>
      <c r="C44" s="1299"/>
      <c r="D44" s="1299"/>
      <c r="E44" s="1299"/>
      <c r="F44" s="1322"/>
      <c r="G44" s="1322"/>
      <c r="H44" s="1322"/>
      <c r="I44" s="1322"/>
      <c r="J44" s="1305"/>
      <c r="K44" s="1306"/>
      <c r="L44" s="65"/>
      <c r="M44" s="65"/>
      <c r="N44" s="65"/>
      <c r="O44" s="65"/>
      <c r="P44" s="65"/>
      <c r="Q44" s="65"/>
      <c r="R44" s="65"/>
      <c r="S44" s="65"/>
      <c r="T44" s="65"/>
      <c r="U44" s="1"/>
      <c r="V44" s="1"/>
      <c r="W44" s="1"/>
      <c r="X44" s="1"/>
      <c r="Y44" s="1"/>
      <c r="Z44" s="1"/>
      <c r="AA44" s="1"/>
      <c r="AB44" s="1"/>
      <c r="AC44" s="1"/>
    </row>
    <row r="45" spans="1:29" ht="103.5" customHeight="1">
      <c r="A45" s="68" t="s">
        <v>826</v>
      </c>
      <c r="B45" s="1298"/>
      <c r="C45" s="1299"/>
      <c r="D45" s="1299"/>
      <c r="E45" s="1299"/>
      <c r="F45" s="1322"/>
      <c r="G45" s="1322"/>
      <c r="H45" s="1322"/>
      <c r="I45" s="1322"/>
      <c r="J45" s="1305"/>
      <c r="K45" s="1306"/>
      <c r="L45" s="65"/>
      <c r="M45" s="65"/>
      <c r="N45" s="65"/>
      <c r="O45" s="65"/>
      <c r="P45" s="65"/>
      <c r="Q45" s="65"/>
      <c r="R45" s="65"/>
      <c r="S45" s="65"/>
      <c r="T45" s="65"/>
      <c r="U45" s="1"/>
      <c r="V45" s="1"/>
      <c r="W45" s="1"/>
      <c r="X45" s="1"/>
      <c r="Y45" s="1"/>
      <c r="Z45" s="1"/>
      <c r="AA45" s="1"/>
      <c r="AB45" s="1"/>
      <c r="AC45" s="1"/>
    </row>
    <row r="46" spans="1:29" ht="96.75" customHeight="1">
      <c r="A46" s="68" t="s">
        <v>852</v>
      </c>
      <c r="B46" s="1298"/>
      <c r="C46" s="1299"/>
      <c r="D46" s="1299"/>
      <c r="E46" s="1299"/>
      <c r="F46" s="1322"/>
      <c r="G46" s="1322"/>
      <c r="H46" s="1322"/>
      <c r="I46" s="1322"/>
      <c r="J46" s="1305"/>
      <c r="K46" s="1306"/>
      <c r="L46" s="79"/>
      <c r="M46" s="79"/>
      <c r="N46" s="79"/>
      <c r="O46" s="79"/>
      <c r="P46" s="79"/>
      <c r="Q46" s="79"/>
      <c r="R46" s="79"/>
      <c r="S46" s="79"/>
      <c r="T46" s="79"/>
      <c r="U46" s="1"/>
      <c r="V46" s="1"/>
      <c r="W46" s="1"/>
      <c r="X46" s="1"/>
      <c r="Y46" s="1"/>
      <c r="Z46" s="1"/>
      <c r="AA46" s="1"/>
      <c r="AB46" s="1"/>
      <c r="AC46" s="1"/>
    </row>
    <row r="47" spans="1:29" ht="108" customHeight="1">
      <c r="A47" s="68" t="s">
        <v>853</v>
      </c>
      <c r="B47" s="1298"/>
      <c r="C47" s="1299"/>
      <c r="D47" s="1299"/>
      <c r="E47" s="1299"/>
      <c r="F47" s="1299"/>
      <c r="G47" s="1299"/>
      <c r="H47" s="1299"/>
      <c r="I47" s="1299"/>
      <c r="J47" s="1307"/>
      <c r="K47" s="1308"/>
      <c r="L47" s="79"/>
      <c r="M47" s="79"/>
      <c r="N47" s="79"/>
      <c r="O47" s="79"/>
      <c r="P47" s="79"/>
      <c r="Q47" s="79"/>
      <c r="R47" s="79"/>
      <c r="S47" s="79"/>
      <c r="T47" s="79"/>
      <c r="U47" s="1"/>
      <c r="V47" s="1"/>
      <c r="W47" s="1"/>
      <c r="X47" s="1"/>
      <c r="Y47" s="1"/>
      <c r="Z47" s="1"/>
      <c r="AA47" s="1"/>
      <c r="AB47" s="1"/>
      <c r="AC47" s="1"/>
    </row>
  </sheetData>
  <sheetProtection algorithmName="SHA-512" hashValue="FJaJqa60/SrzSSu25sNSHNpZPTC0dFS8bEg6PEIww+jbP830Korymq4C14+ke7xxGRyhLj3RzxSeNxpEaNveBw==" saltValue="nLcAHFZoEpbr4p4qozrQ1Q==" spinCount="100000" sheet="1" objects="1" scenarios="1" formatCells="0" formatColumns="0" formatRows="0" insertRows="0"/>
  <mergeCells count="48">
    <mergeCell ref="B32:C32"/>
    <mergeCell ref="D32:E32"/>
    <mergeCell ref="F32:I32"/>
    <mergeCell ref="F33:I33"/>
    <mergeCell ref="B33:C33"/>
    <mergeCell ref="D33:E33"/>
    <mergeCell ref="E37:I37"/>
    <mergeCell ref="J37:K37"/>
    <mergeCell ref="B38:D38"/>
    <mergeCell ref="E38:I47"/>
    <mergeCell ref="B39:D39"/>
    <mergeCell ref="B40:D40"/>
    <mergeCell ref="B41:D41"/>
    <mergeCell ref="B42:D42"/>
    <mergeCell ref="B43:D43"/>
    <mergeCell ref="B44:D44"/>
    <mergeCell ref="B45:D45"/>
    <mergeCell ref="B46:D46"/>
    <mergeCell ref="B47:D47"/>
    <mergeCell ref="A1:P1"/>
    <mergeCell ref="A2:P2"/>
    <mergeCell ref="D30:E30"/>
    <mergeCell ref="F30:I30"/>
    <mergeCell ref="B31:C31"/>
    <mergeCell ref="D31:E31"/>
    <mergeCell ref="F31:I31"/>
    <mergeCell ref="J38:K47"/>
    <mergeCell ref="B34:C34"/>
    <mergeCell ref="D34:E34"/>
    <mergeCell ref="F34:I34"/>
    <mergeCell ref="A36:K36"/>
    <mergeCell ref="B37:D37"/>
    <mergeCell ref="Q2:R42"/>
    <mergeCell ref="A4:M4"/>
    <mergeCell ref="A5:P5"/>
    <mergeCell ref="A6:N6"/>
    <mergeCell ref="A25:E25"/>
    <mergeCell ref="D26:E26"/>
    <mergeCell ref="F26:I26"/>
    <mergeCell ref="B27:C27"/>
    <mergeCell ref="D27:E27"/>
    <mergeCell ref="F27:I28"/>
    <mergeCell ref="B28:C28"/>
    <mergeCell ref="D28:E28"/>
    <mergeCell ref="B29:C29"/>
    <mergeCell ref="D29:E29"/>
    <mergeCell ref="F29:I29"/>
    <mergeCell ref="B30:C30"/>
  </mergeCells>
  <conditionalFormatting sqref="A33:C34">
    <cfRule type="expression" dxfId="77" priority="2">
      <formula>$D$32="Yes"</formula>
    </cfRule>
  </conditionalFormatting>
  <conditionalFormatting sqref="B38:B47">
    <cfRule type="expression" dxfId="76" priority="1">
      <formula>B8&gt;0</formula>
    </cfRule>
  </conditionalFormatting>
  <conditionalFormatting sqref="D33:E34">
    <cfRule type="expression" dxfId="75" priority="3">
      <formula>$D$32="Yes"</formula>
    </cfRule>
  </conditionalFormatting>
  <conditionalFormatting sqref="N8:N23">
    <cfRule type="expression" dxfId="74" priority="4">
      <formula>N8="OK"</formula>
    </cfRule>
    <cfRule type="expression" dxfId="73" priority="5">
      <formula>N8="Target does not meet minimum ambition, please increase ambition"</formula>
    </cfRule>
  </conditionalFormatting>
  <dataValidations count="4">
    <dataValidation type="decimal" allowBlank="1" showDropDown="1" sqref="G8:G23" xr:uid="{00000000-0002-0000-0A00-000000000000}">
      <formula1>0</formula1>
      <formula2>1</formula2>
    </dataValidation>
    <dataValidation type="list" allowBlank="1" showErrorMessage="1" sqref="B8:B23" xr:uid="{00000000-0002-0000-0A00-000001000000}">
      <formula1>"WATS,TETS,MOTS,EOTS,ECOTS,AOTS,ROTS"</formula1>
    </dataValidation>
    <dataValidation type="list" allowBlank="1" showErrorMessage="1" sqref="C8:C23" xr:uid="{00000000-0002-0000-0A00-000002000000}">
      <formula1>"Scope 1+2,Scope 1+2+3"</formula1>
    </dataValidation>
    <dataValidation type="list" allowBlank="1" showErrorMessage="1" sqref="D32" xr:uid="{00000000-0002-0000-0A00-000003000000}">
      <formula1>"Yes,No"</formula1>
    </dataValidation>
  </dataValidations>
  <hyperlinks>
    <hyperlink ref="A5" r:id="rId1" location="financial-institutions-tool" xr:uid="{00000000-0004-0000-0A00-000000000000}"/>
  </hyperlinks>
  <pageMargins left="0.7" right="0.7" top="0.75" bottom="0.75" header="0" footer="0"/>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7BB8A"/>
    <outlinePr summaryBelow="0" summaryRight="0"/>
  </sheetPr>
  <dimension ref="A1:AA36"/>
  <sheetViews>
    <sheetView zoomScaleNormal="100" workbookViewId="0">
      <pane ySplit="1" topLeftCell="A2" activePane="bottomLeft" state="frozen"/>
      <selection pane="bottomLeft" sqref="A1:P1"/>
    </sheetView>
  </sheetViews>
  <sheetFormatPr defaultColWidth="14.453125" defaultRowHeight="15" customHeight="1"/>
  <cols>
    <col min="2" max="3" width="29.81640625" customWidth="1"/>
  </cols>
  <sheetData>
    <row r="1" spans="1:27" ht="33" customHeight="1">
      <c r="A1" s="1198" t="s">
        <v>854</v>
      </c>
      <c r="B1" s="797"/>
      <c r="C1" s="797"/>
      <c r="D1" s="797"/>
      <c r="E1" s="797"/>
      <c r="F1" s="797"/>
      <c r="G1" s="797"/>
      <c r="H1" s="797"/>
      <c r="I1" s="797"/>
      <c r="J1" s="797"/>
      <c r="K1" s="797"/>
      <c r="L1" s="797"/>
      <c r="M1" s="797"/>
      <c r="N1" s="797"/>
      <c r="O1" s="797"/>
      <c r="P1" s="798"/>
      <c r="Q1" s="80"/>
      <c r="R1" s="80"/>
      <c r="S1" s="81"/>
      <c r="T1" s="81"/>
      <c r="U1" s="81"/>
      <c r="V1" s="81"/>
      <c r="W1" s="81"/>
      <c r="X1" s="81"/>
      <c r="Y1" s="81"/>
      <c r="Z1" s="81"/>
      <c r="AA1" s="81"/>
    </row>
    <row r="2" spans="1:27" ht="147" customHeight="1">
      <c r="A2" s="1301" t="s">
        <v>1009</v>
      </c>
      <c r="B2" s="837"/>
      <c r="C2" s="837"/>
      <c r="D2" s="837"/>
      <c r="E2" s="837"/>
      <c r="F2" s="837"/>
      <c r="G2" s="837"/>
      <c r="H2" s="837"/>
      <c r="I2" s="837"/>
      <c r="J2" s="837"/>
      <c r="K2" s="837"/>
      <c r="L2" s="837"/>
      <c r="M2" s="837"/>
      <c r="N2" s="837"/>
      <c r="O2" s="837"/>
      <c r="P2" s="855"/>
      <c r="Q2" s="1288"/>
      <c r="R2" s="769"/>
      <c r="S2" s="1"/>
      <c r="T2" s="1"/>
      <c r="U2" s="1"/>
      <c r="V2" s="1"/>
      <c r="W2" s="1"/>
      <c r="X2" s="1"/>
      <c r="Y2" s="1"/>
      <c r="Z2" s="1"/>
      <c r="AA2" s="1"/>
    </row>
    <row r="3" spans="1:27" ht="14.5">
      <c r="A3" s="74"/>
      <c r="B3" s="74"/>
      <c r="C3" s="74"/>
      <c r="D3" s="74"/>
      <c r="E3" s="74"/>
      <c r="F3" s="74"/>
      <c r="G3" s="74"/>
      <c r="H3" s="74"/>
      <c r="I3" s="74"/>
      <c r="J3" s="74"/>
      <c r="K3" s="74"/>
      <c r="L3" s="74"/>
      <c r="M3" s="74"/>
      <c r="N3" s="74"/>
      <c r="O3" s="74"/>
      <c r="P3" s="74"/>
      <c r="Q3" s="769"/>
      <c r="R3" s="769"/>
      <c r="S3" s="1"/>
      <c r="T3" s="1"/>
      <c r="U3" s="1"/>
      <c r="V3" s="1"/>
      <c r="W3" s="1"/>
      <c r="X3" s="1"/>
      <c r="Y3" s="1"/>
      <c r="Z3" s="1"/>
      <c r="AA3" s="1"/>
    </row>
    <row r="4" spans="1:27" ht="14.5">
      <c r="A4" s="1324" t="s">
        <v>855</v>
      </c>
      <c r="B4" s="767"/>
      <c r="C4" s="767"/>
      <c r="D4" s="767"/>
      <c r="E4" s="767"/>
      <c r="F4" s="767"/>
      <c r="G4" s="767"/>
      <c r="H4" s="767"/>
      <c r="I4" s="767"/>
      <c r="J4" s="767"/>
      <c r="K4" s="1297"/>
      <c r="L4" s="82"/>
      <c r="M4" s="82"/>
      <c r="N4" s="82"/>
      <c r="O4" s="82"/>
      <c r="P4" s="82"/>
      <c r="Q4" s="769"/>
      <c r="R4" s="769"/>
      <c r="S4" s="1"/>
      <c r="T4" s="1"/>
      <c r="U4" s="1"/>
      <c r="V4" s="1"/>
      <c r="W4" s="1"/>
      <c r="X4" s="1"/>
      <c r="Y4" s="1"/>
      <c r="Z4" s="1"/>
      <c r="AA4" s="1"/>
    </row>
    <row r="5" spans="1:27" ht="170.5" customHeight="1">
      <c r="A5" s="1290" t="s">
        <v>1014</v>
      </c>
      <c r="B5" s="1291"/>
      <c r="C5" s="1291"/>
      <c r="D5" s="1291"/>
      <c r="E5" s="1291"/>
      <c r="F5" s="1291"/>
      <c r="G5" s="1291"/>
      <c r="H5" s="1291"/>
      <c r="I5" s="1291"/>
      <c r="J5" s="1291"/>
      <c r="K5" s="1291"/>
      <c r="L5" s="1291"/>
      <c r="M5" s="1291"/>
      <c r="N5" s="1291"/>
      <c r="O5" s="1291"/>
      <c r="P5" s="1292"/>
      <c r="Q5" s="769"/>
      <c r="R5" s="769"/>
      <c r="S5" s="1"/>
      <c r="T5" s="1"/>
      <c r="U5" s="1"/>
      <c r="V5" s="1"/>
      <c r="W5" s="1"/>
      <c r="X5" s="1"/>
      <c r="Y5" s="1"/>
      <c r="Z5" s="1"/>
      <c r="AA5" s="1"/>
    </row>
    <row r="6" spans="1:27" ht="14.5">
      <c r="A6" s="1325" t="s">
        <v>719</v>
      </c>
      <c r="B6" s="1313"/>
      <c r="C6" s="1313"/>
      <c r="D6" s="1313"/>
      <c r="E6" s="1313"/>
      <c r="F6" s="1313"/>
      <c r="G6" s="1313"/>
      <c r="H6" s="1313"/>
      <c r="I6" s="1313"/>
      <c r="J6" s="1313"/>
      <c r="K6" s="1313"/>
      <c r="L6" s="1313"/>
      <c r="M6" s="1314"/>
      <c r="N6" s="74"/>
      <c r="O6" s="74"/>
      <c r="P6" s="74"/>
      <c r="Q6" s="769"/>
      <c r="R6" s="769"/>
      <c r="S6" s="1"/>
      <c r="T6" s="1"/>
      <c r="U6" s="1"/>
      <c r="V6" s="1"/>
      <c r="W6" s="1"/>
      <c r="X6" s="1"/>
      <c r="Y6" s="1"/>
      <c r="Z6" s="1"/>
      <c r="AA6" s="1"/>
    </row>
    <row r="7" spans="1:27" ht="84">
      <c r="A7" s="67" t="s">
        <v>512</v>
      </c>
      <c r="B7" s="67" t="s">
        <v>856</v>
      </c>
      <c r="C7" s="67" t="s">
        <v>857</v>
      </c>
      <c r="D7" s="67" t="s">
        <v>775</v>
      </c>
      <c r="E7" s="67" t="s">
        <v>813</v>
      </c>
      <c r="F7" s="67" t="s">
        <v>777</v>
      </c>
      <c r="G7" s="67" t="s">
        <v>720</v>
      </c>
      <c r="H7" s="67" t="s">
        <v>721</v>
      </c>
      <c r="I7" s="67" t="s">
        <v>858</v>
      </c>
      <c r="J7" s="67" t="s">
        <v>859</v>
      </c>
      <c r="K7" s="67" t="s">
        <v>860</v>
      </c>
      <c r="L7" s="67" t="s">
        <v>861</v>
      </c>
      <c r="M7" s="67" t="s">
        <v>818</v>
      </c>
      <c r="N7" s="28"/>
      <c r="O7" s="29"/>
      <c r="P7" s="83"/>
      <c r="Q7" s="769"/>
      <c r="R7" s="769"/>
      <c r="S7" s="1"/>
      <c r="T7" s="1"/>
      <c r="U7" s="1"/>
      <c r="V7" s="1"/>
      <c r="W7" s="1"/>
      <c r="X7" s="1"/>
      <c r="Y7" s="1"/>
      <c r="Z7" s="1"/>
      <c r="AA7" s="1"/>
    </row>
    <row r="8" spans="1:27" ht="14.5">
      <c r="A8" s="68" t="s">
        <v>573</v>
      </c>
      <c r="B8" s="688"/>
      <c r="C8" s="688"/>
      <c r="D8" s="688"/>
      <c r="E8" s="688"/>
      <c r="F8" s="249"/>
      <c r="G8" s="688"/>
      <c r="H8" s="688"/>
      <c r="I8" s="249"/>
      <c r="J8" s="249"/>
      <c r="K8" s="249"/>
      <c r="L8" s="84">
        <f t="shared" ref="L8:L17" si="0">ROUND((I8+(1-I8)/(2040-G8)*(H8-G8)),4)</f>
        <v>0</v>
      </c>
      <c r="M8" s="84" t="str">
        <f t="shared" ref="M8:M17" si="1">(IF(K8=0," ",IF(K8=L8,"OK",IF(K8&lt;L8,"Target does not meet min ambition, please increase ambition","OK"))))</f>
        <v xml:space="preserve"> </v>
      </c>
      <c r="N8" s="32"/>
      <c r="O8" s="19"/>
      <c r="P8" s="85"/>
      <c r="Q8" s="769"/>
      <c r="R8" s="769"/>
      <c r="S8" s="1"/>
      <c r="T8" s="1"/>
      <c r="U8" s="1"/>
      <c r="V8" s="1"/>
      <c r="W8" s="1"/>
      <c r="X8" s="1"/>
      <c r="Y8" s="1"/>
      <c r="Z8" s="1"/>
      <c r="AA8" s="1"/>
    </row>
    <row r="9" spans="1:27" ht="14.5">
      <c r="A9" s="68" t="s">
        <v>585</v>
      </c>
      <c r="B9" s="688"/>
      <c r="C9" s="688"/>
      <c r="D9" s="688"/>
      <c r="E9" s="688"/>
      <c r="F9" s="249"/>
      <c r="G9" s="688"/>
      <c r="H9" s="688"/>
      <c r="I9" s="249"/>
      <c r="J9" s="249"/>
      <c r="K9" s="249"/>
      <c r="L9" s="84">
        <f t="shared" si="0"/>
        <v>0</v>
      </c>
      <c r="M9" s="84" t="str">
        <f t="shared" si="1"/>
        <v xml:space="preserve"> </v>
      </c>
      <c r="N9" s="32"/>
      <c r="O9" s="19"/>
      <c r="P9" s="85"/>
      <c r="Q9" s="769"/>
      <c r="R9" s="769"/>
      <c r="S9" s="1"/>
      <c r="T9" s="1"/>
      <c r="U9" s="1"/>
      <c r="V9" s="1"/>
      <c r="W9" s="1"/>
      <c r="X9" s="1"/>
      <c r="Y9" s="1"/>
      <c r="Z9" s="1"/>
      <c r="AA9" s="1"/>
    </row>
    <row r="10" spans="1:27" ht="14.5">
      <c r="A10" s="68" t="s">
        <v>862</v>
      </c>
      <c r="B10" s="688"/>
      <c r="C10" s="688"/>
      <c r="D10" s="688"/>
      <c r="E10" s="688"/>
      <c r="F10" s="249"/>
      <c r="G10" s="688"/>
      <c r="H10" s="688"/>
      <c r="I10" s="249"/>
      <c r="J10" s="249"/>
      <c r="K10" s="249"/>
      <c r="L10" s="84">
        <f t="shared" si="0"/>
        <v>0</v>
      </c>
      <c r="M10" s="84" t="str">
        <f t="shared" si="1"/>
        <v xml:space="preserve"> </v>
      </c>
      <c r="N10" s="32"/>
      <c r="O10" s="19"/>
      <c r="P10" s="85"/>
      <c r="Q10" s="769"/>
      <c r="R10" s="769"/>
      <c r="S10" s="1"/>
      <c r="T10" s="1"/>
      <c r="U10" s="1"/>
      <c r="V10" s="1"/>
      <c r="W10" s="1"/>
      <c r="X10" s="1"/>
      <c r="Y10" s="1"/>
      <c r="Z10" s="1"/>
      <c r="AA10" s="1"/>
    </row>
    <row r="11" spans="1:27" ht="14.5">
      <c r="A11" s="68" t="s">
        <v>863</v>
      </c>
      <c r="B11" s="688"/>
      <c r="C11" s="688"/>
      <c r="D11" s="688"/>
      <c r="E11" s="688"/>
      <c r="F11" s="249"/>
      <c r="G11" s="688"/>
      <c r="H11" s="688"/>
      <c r="I11" s="249"/>
      <c r="J11" s="249"/>
      <c r="K11" s="249"/>
      <c r="L11" s="84">
        <f t="shared" si="0"/>
        <v>0</v>
      </c>
      <c r="M11" s="84" t="str">
        <f t="shared" si="1"/>
        <v xml:space="preserve"> </v>
      </c>
      <c r="N11" s="32"/>
      <c r="O11" s="19"/>
      <c r="P11" s="85"/>
      <c r="Q11" s="769"/>
      <c r="R11" s="769"/>
      <c r="S11" s="1"/>
      <c r="T11" s="1"/>
      <c r="U11" s="1"/>
      <c r="V11" s="1"/>
      <c r="W11" s="1"/>
      <c r="X11" s="1"/>
      <c r="Y11" s="1"/>
      <c r="Z11" s="1"/>
      <c r="AA11" s="1"/>
    </row>
    <row r="12" spans="1:27" ht="14.5">
      <c r="A12" s="68" t="s">
        <v>864</v>
      </c>
      <c r="B12" s="688"/>
      <c r="C12" s="688"/>
      <c r="D12" s="688"/>
      <c r="E12" s="688"/>
      <c r="F12" s="249"/>
      <c r="G12" s="688"/>
      <c r="H12" s="688"/>
      <c r="I12" s="249"/>
      <c r="J12" s="249"/>
      <c r="K12" s="249"/>
      <c r="L12" s="84">
        <f t="shared" si="0"/>
        <v>0</v>
      </c>
      <c r="M12" s="84" t="str">
        <f t="shared" si="1"/>
        <v xml:space="preserve"> </v>
      </c>
      <c r="N12" s="32"/>
      <c r="O12" s="19"/>
      <c r="P12" s="85"/>
      <c r="Q12" s="769"/>
      <c r="R12" s="769"/>
      <c r="S12" s="1"/>
      <c r="T12" s="1"/>
      <c r="U12" s="1"/>
      <c r="V12" s="1"/>
      <c r="W12" s="1"/>
      <c r="X12" s="1"/>
      <c r="Y12" s="1"/>
      <c r="Z12" s="1"/>
      <c r="AA12" s="1"/>
    </row>
    <row r="13" spans="1:27" ht="14.5">
      <c r="A13" s="68" t="s">
        <v>865</v>
      </c>
      <c r="B13" s="688"/>
      <c r="C13" s="688"/>
      <c r="D13" s="688"/>
      <c r="E13" s="688"/>
      <c r="F13" s="249"/>
      <c r="G13" s="688"/>
      <c r="H13" s="688"/>
      <c r="I13" s="249"/>
      <c r="J13" s="249"/>
      <c r="K13" s="249"/>
      <c r="L13" s="84">
        <f t="shared" si="0"/>
        <v>0</v>
      </c>
      <c r="M13" s="84" t="str">
        <f t="shared" si="1"/>
        <v xml:space="preserve"> </v>
      </c>
      <c r="N13" s="32"/>
      <c r="O13" s="19"/>
      <c r="P13" s="85"/>
      <c r="Q13" s="769"/>
      <c r="R13" s="769"/>
      <c r="S13" s="1"/>
      <c r="T13" s="1"/>
      <c r="U13" s="1"/>
      <c r="V13" s="1"/>
      <c r="W13" s="1"/>
      <c r="X13" s="1"/>
      <c r="Y13" s="1"/>
      <c r="Z13" s="1"/>
      <c r="AA13" s="1"/>
    </row>
    <row r="14" spans="1:27" ht="14.5">
      <c r="A14" s="68" t="s">
        <v>866</v>
      </c>
      <c r="B14" s="688"/>
      <c r="C14" s="688"/>
      <c r="D14" s="688"/>
      <c r="E14" s="688"/>
      <c r="F14" s="249"/>
      <c r="G14" s="688"/>
      <c r="H14" s="688"/>
      <c r="I14" s="249"/>
      <c r="J14" s="249"/>
      <c r="K14" s="249"/>
      <c r="L14" s="84">
        <f t="shared" si="0"/>
        <v>0</v>
      </c>
      <c r="M14" s="84" t="str">
        <f t="shared" si="1"/>
        <v xml:space="preserve"> </v>
      </c>
      <c r="N14" s="32"/>
      <c r="O14" s="19"/>
      <c r="P14" s="85"/>
      <c r="Q14" s="769"/>
      <c r="R14" s="769"/>
      <c r="S14" s="1"/>
      <c r="T14" s="1"/>
      <c r="U14" s="1"/>
      <c r="V14" s="1"/>
      <c r="W14" s="1"/>
      <c r="X14" s="1"/>
      <c r="Y14" s="1"/>
      <c r="Z14" s="1"/>
      <c r="AA14" s="1"/>
    </row>
    <row r="15" spans="1:27" ht="14.5">
      <c r="A15" s="68" t="s">
        <v>867</v>
      </c>
      <c r="B15" s="688"/>
      <c r="C15" s="688"/>
      <c r="D15" s="688"/>
      <c r="E15" s="688"/>
      <c r="F15" s="249"/>
      <c r="G15" s="688"/>
      <c r="H15" s="688"/>
      <c r="I15" s="249"/>
      <c r="J15" s="249"/>
      <c r="K15" s="249"/>
      <c r="L15" s="84">
        <f t="shared" si="0"/>
        <v>0</v>
      </c>
      <c r="M15" s="84" t="str">
        <f t="shared" si="1"/>
        <v xml:space="preserve"> </v>
      </c>
      <c r="N15" s="32"/>
      <c r="O15" s="19"/>
      <c r="P15" s="85"/>
      <c r="Q15" s="769"/>
      <c r="R15" s="769"/>
      <c r="S15" s="1"/>
      <c r="T15" s="1"/>
      <c r="U15" s="1"/>
      <c r="V15" s="1"/>
      <c r="W15" s="1"/>
      <c r="X15" s="1"/>
      <c r="Y15" s="1"/>
      <c r="Z15" s="1"/>
      <c r="AA15" s="1"/>
    </row>
    <row r="16" spans="1:27" ht="14.5">
      <c r="A16" s="68" t="s">
        <v>868</v>
      </c>
      <c r="B16" s="688"/>
      <c r="C16" s="688"/>
      <c r="D16" s="688"/>
      <c r="E16" s="688"/>
      <c r="F16" s="249"/>
      <c r="G16" s="688"/>
      <c r="H16" s="688"/>
      <c r="I16" s="249"/>
      <c r="J16" s="249"/>
      <c r="K16" s="249"/>
      <c r="L16" s="84">
        <f t="shared" si="0"/>
        <v>0</v>
      </c>
      <c r="M16" s="84" t="str">
        <f t="shared" si="1"/>
        <v xml:space="preserve"> </v>
      </c>
      <c r="N16" s="32"/>
      <c r="O16" s="19"/>
      <c r="P16" s="85"/>
      <c r="Q16" s="769"/>
      <c r="R16" s="769"/>
      <c r="S16" s="1"/>
      <c r="T16" s="1"/>
      <c r="U16" s="1"/>
      <c r="V16" s="1"/>
      <c r="W16" s="1"/>
      <c r="X16" s="1"/>
      <c r="Y16" s="1"/>
      <c r="Z16" s="1"/>
      <c r="AA16" s="1"/>
    </row>
    <row r="17" spans="1:27" ht="14.5">
      <c r="A17" s="68" t="s">
        <v>869</v>
      </c>
      <c r="B17" s="688"/>
      <c r="C17" s="688"/>
      <c r="D17" s="688"/>
      <c r="E17" s="688"/>
      <c r="F17" s="249"/>
      <c r="G17" s="688"/>
      <c r="H17" s="688"/>
      <c r="I17" s="249"/>
      <c r="J17" s="249"/>
      <c r="K17" s="249"/>
      <c r="L17" s="84">
        <f t="shared" si="0"/>
        <v>0</v>
      </c>
      <c r="M17" s="84" t="str">
        <f t="shared" si="1"/>
        <v xml:space="preserve"> </v>
      </c>
      <c r="N17" s="32"/>
      <c r="O17" s="19"/>
      <c r="P17" s="85"/>
      <c r="Q17" s="769"/>
      <c r="R17" s="769"/>
      <c r="S17" s="1"/>
      <c r="T17" s="1"/>
      <c r="U17" s="1"/>
      <c r="V17" s="1"/>
      <c r="W17" s="1"/>
      <c r="X17" s="1"/>
      <c r="Y17" s="1"/>
      <c r="Z17" s="1"/>
      <c r="AA17" s="1"/>
    </row>
    <row r="18" spans="1:27" ht="14.5">
      <c r="A18" s="74"/>
      <c r="B18" s="74"/>
      <c r="C18" s="74"/>
      <c r="D18" s="74"/>
      <c r="E18" s="74"/>
      <c r="F18" s="74"/>
      <c r="G18" s="74"/>
      <c r="H18" s="74"/>
      <c r="I18" s="74"/>
      <c r="J18" s="74"/>
      <c r="K18" s="74"/>
      <c r="L18" s="74"/>
      <c r="M18" s="65"/>
      <c r="N18" s="86"/>
      <c r="O18" s="87"/>
      <c r="P18" s="85"/>
      <c r="Q18" s="769"/>
      <c r="R18" s="769"/>
      <c r="S18" s="1"/>
      <c r="T18" s="1"/>
      <c r="U18" s="1"/>
      <c r="V18" s="1"/>
      <c r="W18" s="1"/>
      <c r="X18" s="1"/>
      <c r="Y18" s="1"/>
      <c r="Z18" s="1"/>
      <c r="AA18" s="1"/>
    </row>
    <row r="19" spans="1:27" ht="14.5">
      <c r="A19" s="1326" t="s">
        <v>870</v>
      </c>
      <c r="B19" s="797"/>
      <c r="C19" s="797"/>
      <c r="D19" s="797"/>
      <c r="E19" s="798"/>
      <c r="F19" s="65"/>
      <c r="G19" s="65"/>
      <c r="H19" s="65"/>
      <c r="I19" s="65"/>
      <c r="J19" s="65"/>
      <c r="K19" s="65"/>
      <c r="L19" s="65"/>
      <c r="M19" s="65"/>
      <c r="N19" s="88"/>
      <c r="O19" s="89"/>
      <c r="P19" s="90"/>
      <c r="Q19" s="769"/>
      <c r="R19" s="769"/>
      <c r="S19" s="1"/>
      <c r="T19" s="1"/>
      <c r="U19" s="1"/>
      <c r="V19" s="1"/>
      <c r="W19" s="1"/>
      <c r="X19" s="1"/>
      <c r="Y19" s="1"/>
      <c r="Z19" s="1"/>
      <c r="AA19" s="1"/>
    </row>
    <row r="20" spans="1:27" ht="18">
      <c r="A20" s="91" t="s">
        <v>24</v>
      </c>
      <c r="B20" s="91" t="s">
        <v>710</v>
      </c>
      <c r="C20" s="92"/>
      <c r="D20" s="1347" t="s">
        <v>26</v>
      </c>
      <c r="E20" s="1348"/>
      <c r="F20" s="78"/>
      <c r="G20" s="65"/>
      <c r="H20" s="65"/>
      <c r="I20" s="65"/>
      <c r="J20" s="65"/>
      <c r="K20" s="65"/>
      <c r="L20" s="65"/>
      <c r="M20" s="65"/>
      <c r="N20" s="65"/>
      <c r="O20" s="65"/>
      <c r="P20" s="65"/>
      <c r="Q20" s="769"/>
      <c r="R20" s="769"/>
      <c r="S20" s="1"/>
      <c r="T20" s="1"/>
      <c r="U20" s="1"/>
      <c r="V20" s="1"/>
      <c r="W20" s="1"/>
      <c r="X20" s="1"/>
      <c r="Y20" s="1"/>
      <c r="Z20" s="1"/>
      <c r="AA20" s="1"/>
    </row>
    <row r="21" spans="1:27" ht="31.5" customHeight="1">
      <c r="A21" s="93" t="s">
        <v>871</v>
      </c>
      <c r="B21" s="1349" t="s">
        <v>872</v>
      </c>
      <c r="C21" s="1343"/>
      <c r="D21" s="1350"/>
      <c r="E21" s="1345"/>
      <c r="F21" s="78"/>
      <c r="G21" s="65"/>
      <c r="H21" s="65"/>
      <c r="I21" s="94"/>
      <c r="J21" s="65"/>
      <c r="K21" s="65"/>
      <c r="L21" s="65"/>
      <c r="M21" s="65"/>
      <c r="N21" s="65"/>
      <c r="O21" s="65"/>
      <c r="P21" s="65"/>
      <c r="Q21" s="769"/>
      <c r="R21" s="769"/>
      <c r="S21" s="1"/>
      <c r="T21" s="1"/>
      <c r="U21" s="1"/>
      <c r="V21" s="1"/>
      <c r="W21" s="1"/>
      <c r="X21" s="1"/>
      <c r="Y21" s="1"/>
      <c r="Z21" s="1"/>
      <c r="AA21" s="1"/>
    </row>
    <row r="22" spans="1:27" ht="64.5" customHeight="1">
      <c r="A22" s="95" t="s">
        <v>873</v>
      </c>
      <c r="B22" s="1342" t="s">
        <v>844</v>
      </c>
      <c r="C22" s="1343"/>
      <c r="D22" s="1344"/>
      <c r="E22" s="1345"/>
      <c r="F22" s="78"/>
      <c r="G22" s="65"/>
      <c r="H22" s="65"/>
      <c r="I22" s="65"/>
      <c r="J22" s="65"/>
      <c r="K22" s="65"/>
      <c r="L22" s="65"/>
      <c r="M22" s="65"/>
      <c r="N22" s="65"/>
      <c r="O22" s="65"/>
      <c r="P22" s="65"/>
      <c r="Q22" s="769"/>
      <c r="R22" s="769"/>
      <c r="S22" s="1"/>
      <c r="T22" s="1"/>
      <c r="U22" s="1"/>
      <c r="V22" s="1"/>
      <c r="W22" s="1"/>
      <c r="X22" s="1"/>
      <c r="Y22" s="1"/>
      <c r="Z22" s="1"/>
      <c r="AA22" s="1"/>
    </row>
    <row r="23" spans="1:27" ht="16.5" customHeight="1">
      <c r="A23" s="95" t="s">
        <v>874</v>
      </c>
      <c r="B23" s="1342" t="s">
        <v>875</v>
      </c>
      <c r="C23" s="1343"/>
      <c r="D23" s="1344"/>
      <c r="E23" s="1345"/>
      <c r="F23" s="78"/>
      <c r="G23" s="65"/>
      <c r="H23" s="65"/>
      <c r="I23" s="65"/>
      <c r="J23" s="65"/>
      <c r="K23" s="65"/>
      <c r="L23" s="65"/>
      <c r="M23" s="65"/>
      <c r="N23" s="65"/>
      <c r="O23" s="65"/>
      <c r="P23" s="65"/>
      <c r="Q23" s="769"/>
      <c r="R23" s="769"/>
      <c r="S23" s="1"/>
      <c r="T23" s="1"/>
      <c r="U23" s="1"/>
      <c r="V23" s="1"/>
      <c r="W23" s="1"/>
      <c r="X23" s="1"/>
      <c r="Y23" s="1"/>
      <c r="Z23" s="1"/>
      <c r="AA23" s="1"/>
    </row>
    <row r="24" spans="1:27" ht="14.5">
      <c r="A24" s="74"/>
      <c r="B24" s="74"/>
      <c r="C24" s="74"/>
      <c r="D24" s="74"/>
      <c r="E24" s="74"/>
      <c r="F24" s="65"/>
      <c r="G24" s="65"/>
      <c r="H24" s="65"/>
      <c r="I24" s="65"/>
      <c r="J24" s="65"/>
      <c r="K24" s="65"/>
      <c r="L24" s="65"/>
      <c r="M24" s="65"/>
      <c r="N24" s="65"/>
      <c r="O24" s="65"/>
      <c r="P24" s="65"/>
      <c r="Q24" s="769"/>
      <c r="R24" s="769"/>
      <c r="S24" s="1"/>
      <c r="T24" s="1"/>
      <c r="U24" s="1"/>
      <c r="V24" s="1"/>
      <c r="W24" s="1"/>
      <c r="X24" s="1"/>
      <c r="Y24" s="1"/>
      <c r="Z24" s="1"/>
      <c r="AA24" s="1"/>
    </row>
    <row r="25" spans="1:27" ht="14.5">
      <c r="A25" s="1293" t="s">
        <v>725</v>
      </c>
      <c r="B25" s="769"/>
      <c r="C25" s="769"/>
      <c r="D25" s="769"/>
      <c r="E25" s="769"/>
      <c r="F25" s="769"/>
      <c r="G25" s="769"/>
      <c r="H25" s="769"/>
      <c r="I25" s="769"/>
      <c r="J25" s="65"/>
      <c r="K25" s="65"/>
      <c r="L25" s="65"/>
      <c r="M25" s="65"/>
      <c r="N25" s="65"/>
      <c r="O25" s="65"/>
      <c r="P25" s="65"/>
      <c r="Q25" s="769"/>
      <c r="R25" s="769"/>
      <c r="S25" s="1"/>
      <c r="T25" s="1"/>
      <c r="U25" s="1"/>
      <c r="V25" s="1"/>
      <c r="W25" s="1"/>
      <c r="X25" s="1"/>
      <c r="Y25" s="1"/>
      <c r="Z25" s="1"/>
      <c r="AA25" s="1"/>
    </row>
    <row r="26" spans="1:27" ht="14.5">
      <c r="A26" s="96" t="s">
        <v>512</v>
      </c>
      <c r="B26" s="1346" t="s">
        <v>786</v>
      </c>
      <c r="C26" s="774"/>
      <c r="D26" s="886"/>
      <c r="E26" s="1346" t="s">
        <v>848</v>
      </c>
      <c r="F26" s="774"/>
      <c r="G26" s="774"/>
      <c r="H26" s="774"/>
      <c r="I26" s="886"/>
      <c r="J26" s="65"/>
      <c r="K26" s="65"/>
      <c r="L26" s="65"/>
      <c r="M26" s="65"/>
      <c r="N26" s="65"/>
      <c r="O26" s="65"/>
      <c r="P26" s="65"/>
      <c r="Q26" s="769"/>
      <c r="R26" s="769"/>
      <c r="S26" s="1"/>
      <c r="T26" s="1"/>
      <c r="U26" s="1"/>
      <c r="V26" s="1"/>
      <c r="W26" s="1"/>
      <c r="X26" s="1"/>
      <c r="Y26" s="1"/>
      <c r="Z26" s="1"/>
      <c r="AA26" s="1"/>
    </row>
    <row r="27" spans="1:27" ht="38.25" customHeight="1">
      <c r="A27" s="70" t="s">
        <v>573</v>
      </c>
      <c r="B27" s="1323"/>
      <c r="C27" s="845"/>
      <c r="D27" s="845"/>
      <c r="E27" s="1327" t="s">
        <v>876</v>
      </c>
      <c r="F27" s="1328"/>
      <c r="G27" s="1328"/>
      <c r="H27" s="1328"/>
      <c r="I27" s="1329"/>
      <c r="J27" s="1336" t="s">
        <v>877</v>
      </c>
      <c r="K27" s="1337"/>
      <c r="L27" s="65"/>
      <c r="M27" s="65"/>
      <c r="N27" s="65"/>
      <c r="O27" s="65"/>
      <c r="P27" s="65"/>
      <c r="Q27" s="769"/>
      <c r="R27" s="769"/>
      <c r="S27" s="1"/>
      <c r="T27" s="1"/>
      <c r="U27" s="1"/>
      <c r="V27" s="1"/>
      <c r="W27" s="1"/>
      <c r="X27" s="1"/>
      <c r="Y27" s="1"/>
      <c r="Z27" s="1"/>
      <c r="AA27" s="1"/>
    </row>
    <row r="28" spans="1:27" ht="38.25" customHeight="1">
      <c r="A28" s="71" t="s">
        <v>585</v>
      </c>
      <c r="B28" s="1323"/>
      <c r="C28" s="845"/>
      <c r="D28" s="845"/>
      <c r="E28" s="1330"/>
      <c r="F28" s="1331"/>
      <c r="G28" s="1331"/>
      <c r="H28" s="1331"/>
      <c r="I28" s="1332"/>
      <c r="J28" s="1338"/>
      <c r="K28" s="1339"/>
      <c r="L28" s="65"/>
      <c r="M28" s="65"/>
      <c r="N28" s="65"/>
      <c r="O28" s="65"/>
      <c r="P28" s="65"/>
      <c r="Q28" s="769"/>
      <c r="R28" s="769"/>
      <c r="S28" s="1"/>
      <c r="T28" s="1"/>
      <c r="U28" s="1"/>
      <c r="V28" s="1"/>
      <c r="W28" s="1"/>
      <c r="X28" s="1"/>
      <c r="Y28" s="1"/>
      <c r="Z28" s="1"/>
      <c r="AA28" s="1"/>
    </row>
    <row r="29" spans="1:27" ht="38.25" customHeight="1">
      <c r="A29" s="71" t="s">
        <v>862</v>
      </c>
      <c r="B29" s="1323"/>
      <c r="C29" s="845"/>
      <c r="D29" s="845"/>
      <c r="E29" s="1330"/>
      <c r="F29" s="1331"/>
      <c r="G29" s="1331"/>
      <c r="H29" s="1331"/>
      <c r="I29" s="1332"/>
      <c r="J29" s="1338"/>
      <c r="K29" s="1339"/>
      <c r="L29" s="65"/>
      <c r="M29" s="65"/>
      <c r="N29" s="65"/>
      <c r="O29" s="65"/>
      <c r="P29" s="65"/>
      <c r="Q29" s="769"/>
      <c r="R29" s="769"/>
      <c r="S29" s="1"/>
      <c r="T29" s="1"/>
      <c r="U29" s="1"/>
      <c r="V29" s="1"/>
      <c r="W29" s="1"/>
      <c r="X29" s="1"/>
      <c r="Y29" s="1"/>
      <c r="Z29" s="1"/>
      <c r="AA29" s="1"/>
    </row>
    <row r="30" spans="1:27" ht="38.25" customHeight="1">
      <c r="A30" s="71" t="s">
        <v>863</v>
      </c>
      <c r="B30" s="1323"/>
      <c r="C30" s="845"/>
      <c r="D30" s="845"/>
      <c r="E30" s="1330"/>
      <c r="F30" s="1331"/>
      <c r="G30" s="1331"/>
      <c r="H30" s="1331"/>
      <c r="I30" s="1332"/>
      <c r="J30" s="1338"/>
      <c r="K30" s="1339"/>
      <c r="L30" s="65"/>
      <c r="M30" s="65"/>
      <c r="N30" s="65"/>
      <c r="O30" s="65"/>
      <c r="P30" s="65"/>
      <c r="Q30" s="769"/>
      <c r="R30" s="769"/>
      <c r="S30" s="1"/>
      <c r="T30" s="1"/>
      <c r="U30" s="1"/>
      <c r="V30" s="1"/>
      <c r="W30" s="1"/>
      <c r="X30" s="1"/>
      <c r="Y30" s="1"/>
      <c r="Z30" s="1"/>
      <c r="AA30" s="1"/>
    </row>
    <row r="31" spans="1:27" ht="38.25" customHeight="1">
      <c r="A31" s="70" t="s">
        <v>864</v>
      </c>
      <c r="B31" s="1323"/>
      <c r="C31" s="845"/>
      <c r="D31" s="845"/>
      <c r="E31" s="1330"/>
      <c r="F31" s="1331"/>
      <c r="G31" s="1331"/>
      <c r="H31" s="1331"/>
      <c r="I31" s="1332"/>
      <c r="J31" s="1338"/>
      <c r="K31" s="1339"/>
      <c r="L31" s="65"/>
      <c r="M31" s="65"/>
      <c r="N31" s="65"/>
      <c r="O31" s="65"/>
      <c r="P31" s="65"/>
      <c r="Q31" s="769"/>
      <c r="R31" s="769"/>
      <c r="S31" s="1"/>
      <c r="T31" s="1"/>
      <c r="U31" s="1"/>
      <c r="V31" s="1"/>
      <c r="W31" s="1"/>
      <c r="X31" s="1"/>
      <c r="Y31" s="1"/>
      <c r="Z31" s="1"/>
      <c r="AA31" s="1"/>
    </row>
    <row r="32" spans="1:27" ht="38.25" customHeight="1">
      <c r="A32" s="71" t="s">
        <v>865</v>
      </c>
      <c r="B32" s="1323"/>
      <c r="C32" s="845"/>
      <c r="D32" s="845"/>
      <c r="E32" s="1330"/>
      <c r="F32" s="1331"/>
      <c r="G32" s="1331"/>
      <c r="H32" s="1331"/>
      <c r="I32" s="1332"/>
      <c r="J32" s="1338"/>
      <c r="K32" s="1339"/>
      <c r="L32" s="65"/>
      <c r="M32" s="65"/>
      <c r="N32" s="65"/>
      <c r="O32" s="65"/>
      <c r="P32" s="65"/>
      <c r="Q32" s="65"/>
      <c r="R32" s="65"/>
      <c r="S32" s="1"/>
      <c r="T32" s="1"/>
      <c r="U32" s="1"/>
      <c r="V32" s="1"/>
      <c r="W32" s="1"/>
      <c r="X32" s="1"/>
      <c r="Y32" s="1"/>
      <c r="Z32" s="1"/>
      <c r="AA32" s="1"/>
    </row>
    <row r="33" spans="1:27" ht="38.25" customHeight="1">
      <c r="A33" s="71" t="s">
        <v>866</v>
      </c>
      <c r="B33" s="1323"/>
      <c r="C33" s="845"/>
      <c r="D33" s="845"/>
      <c r="E33" s="1330"/>
      <c r="F33" s="1331"/>
      <c r="G33" s="1331"/>
      <c r="H33" s="1331"/>
      <c r="I33" s="1332"/>
      <c r="J33" s="1338"/>
      <c r="K33" s="1339"/>
      <c r="L33" s="65"/>
      <c r="M33" s="65"/>
      <c r="N33" s="65"/>
      <c r="O33" s="65"/>
      <c r="P33" s="65"/>
      <c r="Q33" s="65"/>
      <c r="R33" s="65"/>
      <c r="S33" s="1"/>
      <c r="T33" s="1"/>
      <c r="U33" s="1"/>
      <c r="V33" s="1"/>
      <c r="W33" s="1"/>
      <c r="X33" s="1"/>
      <c r="Y33" s="1"/>
      <c r="Z33" s="1"/>
      <c r="AA33" s="1"/>
    </row>
    <row r="34" spans="1:27" ht="38.25" customHeight="1">
      <c r="A34" s="71" t="s">
        <v>867</v>
      </c>
      <c r="B34" s="1323"/>
      <c r="C34" s="845"/>
      <c r="D34" s="845"/>
      <c r="E34" s="1330"/>
      <c r="F34" s="1331"/>
      <c r="G34" s="1331"/>
      <c r="H34" s="1331"/>
      <c r="I34" s="1332"/>
      <c r="J34" s="1338"/>
      <c r="K34" s="1339"/>
      <c r="L34" s="65"/>
      <c r="M34" s="65"/>
      <c r="N34" s="65"/>
      <c r="O34" s="65"/>
      <c r="P34" s="65"/>
      <c r="Q34" s="65"/>
      <c r="R34" s="65"/>
      <c r="S34" s="1"/>
      <c r="T34" s="1"/>
      <c r="U34" s="1"/>
      <c r="V34" s="1"/>
      <c r="W34" s="1"/>
      <c r="X34" s="1"/>
      <c r="Y34" s="1"/>
      <c r="Z34" s="1"/>
      <c r="AA34" s="1"/>
    </row>
    <row r="35" spans="1:27" ht="38.25" customHeight="1">
      <c r="A35" s="70" t="s">
        <v>868</v>
      </c>
      <c r="B35" s="1323"/>
      <c r="C35" s="845"/>
      <c r="D35" s="845"/>
      <c r="E35" s="1330"/>
      <c r="F35" s="1331"/>
      <c r="G35" s="1331"/>
      <c r="H35" s="1331"/>
      <c r="I35" s="1332"/>
      <c r="J35" s="1338"/>
      <c r="K35" s="1339"/>
      <c r="L35" s="79"/>
      <c r="M35" s="79"/>
      <c r="N35" s="79"/>
      <c r="O35" s="79"/>
      <c r="P35" s="79"/>
      <c r="Q35" s="79"/>
      <c r="R35" s="79"/>
      <c r="S35" s="1"/>
      <c r="T35" s="1"/>
      <c r="U35" s="1"/>
      <c r="V35" s="1"/>
      <c r="W35" s="1"/>
      <c r="X35" s="1"/>
      <c r="Y35" s="1"/>
      <c r="Z35" s="1"/>
      <c r="AA35" s="1"/>
    </row>
    <row r="36" spans="1:27" ht="38.25" customHeight="1">
      <c r="A36" s="71" t="s">
        <v>878</v>
      </c>
      <c r="B36" s="1323"/>
      <c r="C36" s="845"/>
      <c r="D36" s="845"/>
      <c r="E36" s="1333"/>
      <c r="F36" s="1334"/>
      <c r="G36" s="1334"/>
      <c r="H36" s="1334"/>
      <c r="I36" s="1335"/>
      <c r="J36" s="1340"/>
      <c r="K36" s="1341"/>
      <c r="L36" s="79"/>
      <c r="M36" s="79"/>
      <c r="N36" s="79"/>
      <c r="O36" s="79"/>
      <c r="P36" s="79"/>
      <c r="Q36" s="79"/>
      <c r="R36" s="79"/>
      <c r="S36" s="1"/>
      <c r="T36" s="1"/>
      <c r="U36" s="1"/>
      <c r="V36" s="1"/>
      <c r="W36" s="1"/>
      <c r="X36" s="1"/>
      <c r="Y36" s="1"/>
      <c r="Z36" s="1"/>
      <c r="AA36" s="1"/>
    </row>
  </sheetData>
  <sheetProtection algorithmName="SHA-512" hashValue="mXqRtbvgCLlZkeuuA01/3JWdZfNu6Xc2tvs2YIjlccx7vQshj/bEj6p1u1kWPMlrBk0B9ZYfi76+pGFR6dSURg==" saltValue="kTI9J+B+bFUDF5XZxz2MZA==" spinCount="100000" sheet="1" objects="1" scenarios="1" formatCells="0" formatColumns="0" formatRows="0" insertRows="0"/>
  <mergeCells count="29">
    <mergeCell ref="B21:C21"/>
    <mergeCell ref="D21:E21"/>
    <mergeCell ref="B22:C22"/>
    <mergeCell ref="D22:E22"/>
    <mergeCell ref="A1:P1"/>
    <mergeCell ref="A2:P2"/>
    <mergeCell ref="Q2:R31"/>
    <mergeCell ref="A4:K4"/>
    <mergeCell ref="A5:P5"/>
    <mergeCell ref="A6:M6"/>
    <mergeCell ref="A19:E19"/>
    <mergeCell ref="E27:I36"/>
    <mergeCell ref="J27:K36"/>
    <mergeCell ref="B36:D36"/>
    <mergeCell ref="B23:C23"/>
    <mergeCell ref="D23:E23"/>
    <mergeCell ref="A25:I25"/>
    <mergeCell ref="B26:D26"/>
    <mergeCell ref="E26:I26"/>
    <mergeCell ref="D20:E20"/>
    <mergeCell ref="B32:D32"/>
    <mergeCell ref="B33:D33"/>
    <mergeCell ref="B34:D34"/>
    <mergeCell ref="B35:D35"/>
    <mergeCell ref="B27:D27"/>
    <mergeCell ref="B28:D28"/>
    <mergeCell ref="B29:D29"/>
    <mergeCell ref="B30:D30"/>
    <mergeCell ref="B31:D31"/>
  </mergeCells>
  <conditionalFormatting sqref="A22:C23">
    <cfRule type="expression" dxfId="72" priority="4">
      <formula>$D$21="Yes"</formula>
    </cfRule>
  </conditionalFormatting>
  <conditionalFormatting sqref="B27:D36">
    <cfRule type="expression" dxfId="71" priority="2">
      <formula>C8&gt;0</formula>
    </cfRule>
  </conditionalFormatting>
  <conditionalFormatting sqref="B1:P1">
    <cfRule type="notContainsBlanks" dxfId="70" priority="1">
      <formula>LEN(TRIM(B1))&gt;0</formula>
    </cfRule>
  </conditionalFormatting>
  <conditionalFormatting sqref="D22:E23">
    <cfRule type="expression" dxfId="69" priority="3">
      <formula>$D$21="Yes"</formula>
    </cfRule>
  </conditionalFormatting>
  <conditionalFormatting sqref="M8:M17">
    <cfRule type="containsText" dxfId="68" priority="5" operator="containsText" text="OK">
      <formula>NOT(ISERROR(SEARCH(("OK"),(M8))))</formula>
    </cfRule>
    <cfRule type="cellIs" dxfId="67" priority="6" operator="equal">
      <formula>"Target does not meet min ambition, please increase ambition"</formula>
    </cfRule>
  </conditionalFormatting>
  <dataValidations count="4">
    <dataValidation type="decimal" allowBlank="1" showDropDown="1" sqref="F8:F17 I8:K17" xr:uid="{00000000-0002-0000-0B00-000000000000}">
      <formula1>0</formula1>
      <formula2>1</formula2>
    </dataValidation>
    <dataValidation type="list" allowBlank="1" showErrorMessage="1" sqref="B8:B17" xr:uid="{00000000-0002-0000-0B00-000001000000}">
      <formula1>"WATS,TETS,MOTS,EOTS,ECOTS,AOTS,ROTS"</formula1>
    </dataValidation>
    <dataValidation type="list" allowBlank="1" showErrorMessage="1" sqref="D21" xr:uid="{00000000-0002-0000-0B00-000002000000}">
      <formula1>"Yes,No"</formula1>
    </dataValidation>
    <dataValidation type="list" allowBlank="1" showErrorMessage="1" sqref="D22" xr:uid="{00000000-0002-0000-0B00-000003000000}">
      <formula1>"All,Required"</formula1>
    </dataValidation>
  </dataValidations>
  <hyperlinks>
    <hyperlink ref="A5" r:id="rId1" xr:uid="{00000000-0004-0000-0B00-000000000000}"/>
  </hyperlinks>
  <pageMargins left="0.7" right="0.7" top="0.75" bottom="0.75" header="0" footer="0"/>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57BB8A"/>
    <outlinePr summaryBelow="0" summaryRight="0"/>
  </sheetPr>
  <dimension ref="A1:Z89"/>
  <sheetViews>
    <sheetView workbookViewId="0">
      <pane ySplit="1" topLeftCell="A2" activePane="bottomLeft" state="frozen"/>
      <selection pane="bottomLeft" activeCell="C3" sqref="C3"/>
    </sheetView>
  </sheetViews>
  <sheetFormatPr defaultColWidth="14.453125" defaultRowHeight="15" customHeight="1"/>
  <cols>
    <col min="1" max="1" width="9.7265625" customWidth="1"/>
    <col min="2" max="2" width="43.54296875" customWidth="1"/>
    <col min="3" max="3" width="49" customWidth="1"/>
    <col min="4" max="4" width="60" customWidth="1"/>
    <col min="8" max="8" width="20.08984375" customWidth="1"/>
  </cols>
  <sheetData>
    <row r="1" spans="1:26" ht="21.75" customHeight="1">
      <c r="A1" s="1351" t="s">
        <v>879</v>
      </c>
      <c r="B1" s="1352"/>
      <c r="C1" s="1352"/>
      <c r="D1" s="1352"/>
      <c r="E1" s="695"/>
      <c r="F1" s="696"/>
      <c r="G1" s="696"/>
      <c r="H1" s="696"/>
      <c r="I1" s="696"/>
      <c r="J1" s="696"/>
      <c r="K1" s="696"/>
      <c r="L1" s="696"/>
      <c r="M1" s="697"/>
      <c r="N1" s="97"/>
      <c r="O1" s="97"/>
      <c r="P1" s="81"/>
      <c r="Q1" s="81"/>
      <c r="R1" s="81"/>
      <c r="S1" s="81"/>
      <c r="T1" s="81"/>
      <c r="U1" s="81"/>
      <c r="V1" s="81"/>
      <c r="W1" s="81"/>
      <c r="X1" s="81"/>
      <c r="Y1" s="81"/>
      <c r="Z1" s="81"/>
    </row>
    <row r="2" spans="1:26" ht="18" customHeight="1">
      <c r="A2" s="98" t="s">
        <v>24</v>
      </c>
      <c r="B2" s="99" t="s">
        <v>645</v>
      </c>
      <c r="C2" s="100" t="s">
        <v>26</v>
      </c>
      <c r="D2" s="100" t="s">
        <v>27</v>
      </c>
      <c r="E2" s="31"/>
      <c r="F2" s="101"/>
      <c r="G2" s="101"/>
      <c r="H2" s="101"/>
      <c r="I2" s="1362"/>
      <c r="J2" s="1121"/>
      <c r="K2" s="27"/>
      <c r="L2" s="27"/>
      <c r="M2" s="27"/>
      <c r="N2" s="1"/>
      <c r="O2" s="1"/>
      <c r="P2" s="1"/>
      <c r="Q2" s="1"/>
      <c r="R2" s="1"/>
      <c r="S2" s="1"/>
      <c r="T2" s="1"/>
      <c r="U2" s="1"/>
      <c r="V2" s="1"/>
      <c r="W2" s="1"/>
      <c r="X2" s="1"/>
      <c r="Y2" s="1"/>
      <c r="Z2" s="1"/>
    </row>
    <row r="3" spans="1:26" ht="55.5" customHeight="1">
      <c r="A3" s="1363" t="s">
        <v>880</v>
      </c>
      <c r="B3" s="102" t="s">
        <v>881</v>
      </c>
      <c r="C3" s="534"/>
      <c r="D3" s="1364" t="s">
        <v>882</v>
      </c>
      <c r="E3" s="27"/>
      <c r="F3" s="101"/>
      <c r="G3" s="101"/>
      <c r="H3" s="101"/>
      <c r="I3" s="803"/>
      <c r="J3" s="800"/>
      <c r="K3" s="27"/>
      <c r="L3" s="27"/>
      <c r="M3" s="27"/>
      <c r="N3" s="1"/>
      <c r="O3" s="1"/>
      <c r="P3" s="1"/>
      <c r="Q3" s="1"/>
      <c r="R3" s="1"/>
      <c r="S3" s="1"/>
      <c r="T3" s="1"/>
      <c r="U3" s="1"/>
      <c r="V3" s="1"/>
      <c r="W3" s="1"/>
      <c r="X3" s="1"/>
      <c r="Y3" s="1"/>
      <c r="Z3" s="1"/>
    </row>
    <row r="4" spans="1:26" ht="36.75" customHeight="1">
      <c r="A4" s="803"/>
      <c r="B4" s="103" t="s">
        <v>883</v>
      </c>
      <c r="C4" s="535"/>
      <c r="D4" s="826"/>
      <c r="E4" s="27"/>
      <c r="F4" s="101"/>
      <c r="G4" s="101"/>
      <c r="H4" s="101"/>
      <c r="I4" s="803"/>
      <c r="J4" s="800"/>
      <c r="K4" s="27"/>
      <c r="L4" s="27"/>
      <c r="M4" s="27"/>
      <c r="N4" s="1"/>
      <c r="O4" s="1"/>
      <c r="P4" s="1"/>
      <c r="Q4" s="1"/>
      <c r="R4" s="1"/>
      <c r="S4" s="1"/>
      <c r="T4" s="1"/>
      <c r="U4" s="1"/>
      <c r="V4" s="1"/>
      <c r="W4" s="1"/>
      <c r="X4" s="1"/>
      <c r="Y4" s="1"/>
      <c r="Z4" s="1"/>
    </row>
    <row r="5" spans="1:26" ht="39.75" customHeight="1">
      <c r="A5" s="803"/>
      <c r="B5" s="103" t="s">
        <v>884</v>
      </c>
      <c r="C5" s="535"/>
      <c r="D5" s="826"/>
      <c r="E5" s="27"/>
      <c r="F5" s="101"/>
      <c r="G5" s="101"/>
      <c r="H5" s="101"/>
      <c r="I5" s="803"/>
      <c r="J5" s="800"/>
      <c r="K5" s="27"/>
      <c r="L5" s="27"/>
      <c r="M5" s="27"/>
      <c r="N5" s="1"/>
      <c r="O5" s="1"/>
      <c r="P5" s="1"/>
      <c r="Q5" s="1"/>
      <c r="R5" s="1"/>
      <c r="S5" s="1"/>
      <c r="T5" s="1"/>
      <c r="U5" s="1"/>
      <c r="V5" s="1"/>
      <c r="W5" s="1"/>
      <c r="X5" s="1"/>
      <c r="Y5" s="1"/>
      <c r="Z5" s="1"/>
    </row>
    <row r="6" spans="1:26" ht="69.75" customHeight="1">
      <c r="A6" s="803"/>
      <c r="B6" s="103" t="s">
        <v>885</v>
      </c>
      <c r="C6" s="699"/>
      <c r="D6" s="826"/>
      <c r="E6" s="27"/>
      <c r="F6" s="101"/>
      <c r="G6" s="101"/>
      <c r="H6" s="101"/>
      <c r="I6" s="803"/>
      <c r="J6" s="800"/>
      <c r="K6" s="27"/>
      <c r="L6" s="27"/>
      <c r="M6" s="27"/>
      <c r="N6" s="1"/>
      <c r="O6" s="1"/>
      <c r="P6" s="1"/>
      <c r="Q6" s="1"/>
      <c r="R6" s="1"/>
      <c r="S6" s="1"/>
      <c r="T6" s="1"/>
      <c r="U6" s="1"/>
      <c r="V6" s="1"/>
      <c r="W6" s="1"/>
      <c r="X6" s="1"/>
      <c r="Y6" s="1"/>
      <c r="Z6" s="1"/>
    </row>
    <row r="7" spans="1:26" ht="104.25" customHeight="1">
      <c r="A7" s="804"/>
      <c r="B7" s="103" t="s">
        <v>886</v>
      </c>
      <c r="C7" s="535"/>
      <c r="D7" s="827"/>
      <c r="E7" s="27"/>
      <c r="F7" s="101"/>
      <c r="G7" s="101"/>
      <c r="H7" s="101"/>
      <c r="I7" s="803"/>
      <c r="J7" s="800"/>
      <c r="K7" s="27"/>
      <c r="L7" s="27"/>
      <c r="M7" s="27"/>
      <c r="N7" s="1"/>
      <c r="O7" s="1"/>
      <c r="P7" s="1"/>
      <c r="Q7" s="1"/>
      <c r="R7" s="1"/>
      <c r="S7" s="1"/>
      <c r="T7" s="1"/>
      <c r="U7" s="1"/>
      <c r="V7" s="1"/>
      <c r="W7" s="1"/>
      <c r="X7" s="1"/>
      <c r="Y7" s="1"/>
      <c r="Z7" s="1"/>
    </row>
    <row r="8" spans="1:26" ht="51" customHeight="1">
      <c r="A8" s="1365" t="s">
        <v>887</v>
      </c>
      <c r="B8" s="103" t="s">
        <v>888</v>
      </c>
      <c r="C8" s="535"/>
      <c r="D8" s="1359" t="s">
        <v>882</v>
      </c>
      <c r="E8" s="27"/>
      <c r="F8" s="101"/>
      <c r="G8" s="101"/>
      <c r="H8" s="101"/>
      <c r="I8" s="803"/>
      <c r="J8" s="800"/>
      <c r="K8" s="27"/>
      <c r="L8" s="27"/>
      <c r="M8" s="27"/>
      <c r="N8" s="1"/>
      <c r="O8" s="1"/>
      <c r="P8" s="1"/>
      <c r="Q8" s="1"/>
      <c r="R8" s="1"/>
      <c r="S8" s="1"/>
      <c r="T8" s="1"/>
      <c r="U8" s="1"/>
      <c r="V8" s="1"/>
      <c r="W8" s="1"/>
      <c r="X8" s="1"/>
      <c r="Y8" s="1"/>
      <c r="Z8" s="1"/>
    </row>
    <row r="9" spans="1:26" ht="37.5" customHeight="1">
      <c r="A9" s="803"/>
      <c r="B9" s="104" t="s">
        <v>889</v>
      </c>
      <c r="C9" s="700"/>
      <c r="D9" s="826"/>
      <c r="E9" s="27"/>
      <c r="F9" s="101"/>
      <c r="G9" s="101"/>
      <c r="H9" s="101"/>
      <c r="I9" s="803"/>
      <c r="J9" s="800"/>
      <c r="K9" s="27"/>
      <c r="L9" s="27"/>
      <c r="M9" s="27"/>
      <c r="N9" s="1"/>
      <c r="O9" s="1"/>
      <c r="P9" s="1"/>
      <c r="Q9" s="1"/>
      <c r="R9" s="1"/>
      <c r="S9" s="1"/>
      <c r="T9" s="1"/>
      <c r="U9" s="1"/>
      <c r="V9" s="1"/>
      <c r="W9" s="1"/>
      <c r="X9" s="1"/>
      <c r="Y9" s="1"/>
      <c r="Z9" s="1"/>
    </row>
    <row r="10" spans="1:26" ht="40.5" customHeight="1">
      <c r="A10" s="803"/>
      <c r="B10" s="104" t="s">
        <v>890</v>
      </c>
      <c r="C10" s="700"/>
      <c r="D10" s="826"/>
      <c r="E10" s="27"/>
      <c r="F10" s="101"/>
      <c r="G10" s="101"/>
      <c r="H10" s="101"/>
      <c r="I10" s="803"/>
      <c r="J10" s="800"/>
      <c r="K10" s="27"/>
      <c r="L10" s="27"/>
      <c r="M10" s="27"/>
      <c r="N10" s="1"/>
      <c r="O10" s="1"/>
      <c r="P10" s="1"/>
      <c r="Q10" s="1"/>
      <c r="R10" s="1"/>
      <c r="S10" s="1"/>
      <c r="T10" s="1"/>
      <c r="U10" s="1"/>
      <c r="V10" s="1"/>
      <c r="W10" s="1"/>
      <c r="X10" s="1"/>
      <c r="Y10" s="1"/>
      <c r="Z10" s="1"/>
    </row>
    <row r="11" spans="1:26" ht="72.75" customHeight="1">
      <c r="A11" s="803"/>
      <c r="B11" s="104" t="s">
        <v>891</v>
      </c>
      <c r="C11" s="701"/>
      <c r="D11" s="826"/>
      <c r="E11" s="27"/>
      <c r="F11" s="101"/>
      <c r="G11" s="101"/>
      <c r="H11" s="101"/>
      <c r="I11" s="803"/>
      <c r="J11" s="800"/>
      <c r="K11" s="27"/>
      <c r="L11" s="27"/>
      <c r="M11" s="27"/>
      <c r="N11" s="1"/>
      <c r="O11" s="1"/>
      <c r="P11" s="1"/>
      <c r="Q11" s="1"/>
      <c r="R11" s="1"/>
      <c r="S11" s="1"/>
      <c r="T11" s="1"/>
      <c r="U11" s="1"/>
      <c r="V11" s="1"/>
      <c r="W11" s="1"/>
      <c r="X11" s="1"/>
      <c r="Y11" s="1"/>
      <c r="Z11" s="1"/>
    </row>
    <row r="12" spans="1:26" ht="105.75" customHeight="1">
      <c r="A12" s="804"/>
      <c r="B12" s="104" t="s">
        <v>892</v>
      </c>
      <c r="C12" s="700"/>
      <c r="D12" s="827"/>
      <c r="E12" s="27"/>
      <c r="F12" s="101"/>
      <c r="G12" s="101"/>
      <c r="H12" s="101"/>
      <c r="I12" s="803"/>
      <c r="J12" s="800"/>
      <c r="K12" s="27"/>
      <c r="L12" s="27"/>
      <c r="M12" s="27"/>
      <c r="N12" s="1"/>
      <c r="O12" s="1"/>
      <c r="P12" s="1"/>
      <c r="Q12" s="1"/>
      <c r="R12" s="1"/>
      <c r="S12" s="1"/>
      <c r="T12" s="1"/>
      <c r="U12" s="1"/>
      <c r="V12" s="1"/>
      <c r="W12" s="1"/>
      <c r="X12" s="1"/>
      <c r="Y12" s="1"/>
      <c r="Z12" s="1"/>
    </row>
    <row r="13" spans="1:26" ht="247" customHeight="1">
      <c r="A13" s="1366" t="s">
        <v>893</v>
      </c>
      <c r="B13" s="104" t="s">
        <v>894</v>
      </c>
      <c r="C13" s="700"/>
      <c r="D13" s="105" t="s">
        <v>895</v>
      </c>
      <c r="E13" s="27"/>
      <c r="F13" s="101"/>
      <c r="G13" s="101"/>
      <c r="H13" s="101"/>
      <c r="I13" s="803"/>
      <c r="J13" s="800"/>
      <c r="K13" s="27"/>
      <c r="L13" s="27"/>
      <c r="M13" s="27"/>
      <c r="N13" s="1"/>
      <c r="O13" s="1"/>
      <c r="P13" s="1"/>
      <c r="Q13" s="1"/>
      <c r="R13" s="1"/>
      <c r="S13" s="1"/>
      <c r="T13" s="1"/>
      <c r="U13" s="1"/>
      <c r="V13" s="1"/>
      <c r="W13" s="1"/>
      <c r="X13" s="1"/>
      <c r="Y13" s="1"/>
      <c r="Z13" s="1"/>
    </row>
    <row r="14" spans="1:26" ht="87" customHeight="1">
      <c r="A14" s="803"/>
      <c r="B14" s="106" t="s">
        <v>896</v>
      </c>
      <c r="C14" s="700"/>
      <c r="D14" s="107" t="s">
        <v>897</v>
      </c>
      <c r="E14" s="27"/>
      <c r="F14" s="101"/>
      <c r="G14" s="101"/>
      <c r="H14" s="101"/>
      <c r="I14" s="803"/>
      <c r="J14" s="800"/>
      <c r="K14" s="27"/>
      <c r="L14" s="27"/>
      <c r="M14" s="27"/>
      <c r="N14" s="1"/>
      <c r="O14" s="1"/>
      <c r="P14" s="1"/>
      <c r="Q14" s="1"/>
      <c r="R14" s="1"/>
      <c r="S14" s="1"/>
      <c r="T14" s="1"/>
      <c r="U14" s="1"/>
      <c r="V14" s="1"/>
      <c r="W14" s="1"/>
      <c r="X14" s="1"/>
      <c r="Y14" s="1"/>
      <c r="Z14" s="1"/>
    </row>
    <row r="15" spans="1:26" ht="68.5" customHeight="1">
      <c r="A15" s="804"/>
      <c r="B15" s="106" t="s">
        <v>898</v>
      </c>
      <c r="C15" s="700"/>
      <c r="D15" s="107" t="s">
        <v>899</v>
      </c>
      <c r="E15" s="27"/>
      <c r="F15" s="101"/>
      <c r="G15" s="101"/>
      <c r="H15" s="101"/>
      <c r="I15" s="803"/>
      <c r="J15" s="800"/>
      <c r="K15" s="27"/>
      <c r="L15" s="27"/>
      <c r="M15" s="27"/>
      <c r="N15" s="1"/>
      <c r="O15" s="1"/>
      <c r="P15" s="1"/>
      <c r="Q15" s="1"/>
      <c r="R15" s="1"/>
      <c r="S15" s="1"/>
      <c r="T15" s="1"/>
      <c r="U15" s="1"/>
      <c r="V15" s="1"/>
      <c r="W15" s="1"/>
      <c r="X15" s="1"/>
      <c r="Y15" s="1"/>
      <c r="Z15" s="1"/>
    </row>
    <row r="16" spans="1:26" ht="48" customHeight="1">
      <c r="A16" s="1357" t="s">
        <v>900</v>
      </c>
      <c r="B16" s="108" t="s">
        <v>901</v>
      </c>
      <c r="C16" s="230"/>
      <c r="D16" s="1360" t="s">
        <v>882</v>
      </c>
      <c r="E16" s="27"/>
      <c r="F16" s="101"/>
      <c r="G16" s="101"/>
      <c r="H16" s="101"/>
      <c r="I16" s="803"/>
      <c r="J16" s="800"/>
      <c r="K16" s="27"/>
      <c r="L16" s="27"/>
      <c r="M16" s="27"/>
      <c r="N16" s="1"/>
      <c r="O16" s="1"/>
      <c r="P16" s="1"/>
      <c r="Q16" s="1"/>
      <c r="R16" s="1"/>
      <c r="S16" s="1"/>
      <c r="T16" s="1"/>
      <c r="U16" s="1"/>
      <c r="V16" s="1"/>
      <c r="W16" s="1"/>
      <c r="X16" s="1"/>
      <c r="Y16" s="1"/>
      <c r="Z16" s="1"/>
    </row>
    <row r="17" spans="1:26" ht="35.25" customHeight="1">
      <c r="A17" s="826"/>
      <c r="B17" s="108" t="s">
        <v>902</v>
      </c>
      <c r="C17" s="230"/>
      <c r="D17" s="800"/>
      <c r="E17" s="27"/>
      <c r="F17" s="101"/>
      <c r="G17" s="101"/>
      <c r="H17" s="101"/>
      <c r="I17" s="803"/>
      <c r="J17" s="800"/>
      <c r="K17" s="27"/>
      <c r="L17" s="27"/>
      <c r="M17" s="27"/>
      <c r="N17" s="1"/>
      <c r="O17" s="1"/>
      <c r="P17" s="1"/>
      <c r="Q17" s="1"/>
      <c r="R17" s="1"/>
      <c r="S17" s="1"/>
      <c r="T17" s="1"/>
      <c r="U17" s="1"/>
      <c r="V17" s="1"/>
      <c r="W17" s="1"/>
      <c r="X17" s="1"/>
      <c r="Y17" s="1"/>
      <c r="Z17" s="1"/>
    </row>
    <row r="18" spans="1:26" ht="39.5" customHeight="1">
      <c r="A18" s="826"/>
      <c r="B18" s="108" t="s">
        <v>903</v>
      </c>
      <c r="C18" s="230"/>
      <c r="D18" s="800"/>
      <c r="E18" s="27"/>
      <c r="F18" s="101"/>
      <c r="G18" s="101"/>
      <c r="H18" s="101"/>
      <c r="I18" s="803"/>
      <c r="J18" s="800"/>
      <c r="K18" s="27"/>
      <c r="L18" s="27"/>
      <c r="M18" s="27"/>
      <c r="N18" s="1"/>
      <c r="O18" s="1"/>
      <c r="P18" s="1"/>
      <c r="Q18" s="1"/>
      <c r="R18" s="1"/>
      <c r="S18" s="1"/>
      <c r="T18" s="1"/>
      <c r="U18" s="1"/>
      <c r="V18" s="1"/>
      <c r="W18" s="1"/>
      <c r="X18" s="1"/>
      <c r="Y18" s="1"/>
      <c r="Z18" s="1"/>
    </row>
    <row r="19" spans="1:26" ht="65.5" customHeight="1">
      <c r="A19" s="826"/>
      <c r="B19" s="108" t="s">
        <v>904</v>
      </c>
      <c r="C19" s="702"/>
      <c r="D19" s="800"/>
      <c r="E19" s="27"/>
      <c r="F19" s="101"/>
      <c r="G19" s="101"/>
      <c r="H19" s="101"/>
      <c r="I19" s="803"/>
      <c r="J19" s="800"/>
      <c r="K19" s="27"/>
      <c r="L19" s="27"/>
      <c r="M19" s="27"/>
      <c r="N19" s="1"/>
      <c r="O19" s="1"/>
      <c r="P19" s="1"/>
      <c r="Q19" s="1"/>
      <c r="R19" s="1"/>
      <c r="S19" s="1"/>
      <c r="T19" s="1"/>
      <c r="U19" s="1"/>
      <c r="V19" s="1"/>
      <c r="W19" s="1"/>
      <c r="X19" s="1"/>
      <c r="Y19" s="1"/>
      <c r="Z19" s="1"/>
    </row>
    <row r="20" spans="1:26" ht="102" customHeight="1">
      <c r="A20" s="827"/>
      <c r="B20" s="108" t="s">
        <v>905</v>
      </c>
      <c r="C20" s="230"/>
      <c r="D20" s="801"/>
      <c r="E20" s="27"/>
      <c r="F20" s="101"/>
      <c r="G20" s="101"/>
      <c r="H20" s="101"/>
      <c r="I20" s="803"/>
      <c r="J20" s="800"/>
      <c r="K20" s="27"/>
      <c r="L20" s="27"/>
      <c r="M20" s="27"/>
      <c r="N20" s="1"/>
      <c r="O20" s="1"/>
      <c r="P20" s="1"/>
      <c r="Q20" s="1"/>
      <c r="R20" s="1"/>
      <c r="S20" s="1"/>
      <c r="T20" s="1"/>
      <c r="U20" s="1"/>
      <c r="V20" s="1"/>
      <c r="W20" s="1"/>
      <c r="X20" s="1"/>
      <c r="Y20" s="1"/>
      <c r="Z20" s="1"/>
    </row>
    <row r="21" spans="1:26" ht="36.5" customHeight="1">
      <c r="A21" s="1357" t="s">
        <v>906</v>
      </c>
      <c r="B21" s="108" t="s">
        <v>907</v>
      </c>
      <c r="C21" s="230"/>
      <c r="D21" s="1360" t="s">
        <v>882</v>
      </c>
      <c r="E21" s="27"/>
      <c r="F21" s="101"/>
      <c r="G21" s="101"/>
      <c r="H21" s="101"/>
      <c r="I21" s="803"/>
      <c r="J21" s="800"/>
      <c r="K21" s="27"/>
      <c r="L21" s="27"/>
      <c r="M21" s="27"/>
      <c r="N21" s="1"/>
      <c r="O21" s="1"/>
      <c r="P21" s="1"/>
      <c r="Q21" s="1"/>
      <c r="R21" s="1"/>
      <c r="S21" s="1"/>
      <c r="T21" s="1"/>
      <c r="U21" s="1"/>
      <c r="V21" s="1"/>
      <c r="W21" s="1"/>
      <c r="X21" s="1"/>
      <c r="Y21" s="1"/>
      <c r="Z21" s="1"/>
    </row>
    <row r="22" spans="1:26" ht="39" customHeight="1">
      <c r="A22" s="826"/>
      <c r="B22" s="106" t="s">
        <v>908</v>
      </c>
      <c r="C22" s="230"/>
      <c r="D22" s="800"/>
      <c r="E22" s="27"/>
      <c r="F22" s="109"/>
      <c r="G22" s="109"/>
      <c r="H22" s="109"/>
      <c r="I22" s="803"/>
      <c r="J22" s="800"/>
      <c r="K22" s="27"/>
      <c r="L22" s="27"/>
      <c r="M22" s="27"/>
      <c r="N22" s="1"/>
      <c r="O22" s="1"/>
      <c r="P22" s="1"/>
      <c r="Q22" s="1"/>
      <c r="R22" s="1"/>
      <c r="S22" s="1"/>
      <c r="T22" s="1"/>
      <c r="U22" s="1"/>
      <c r="V22" s="1"/>
      <c r="W22" s="1"/>
      <c r="X22" s="1"/>
      <c r="Y22" s="1"/>
      <c r="Z22" s="1"/>
    </row>
    <row r="23" spans="1:26" ht="48.75" customHeight="1">
      <c r="A23" s="826"/>
      <c r="B23" s="106" t="s">
        <v>909</v>
      </c>
      <c r="C23" s="230"/>
      <c r="D23" s="800"/>
      <c r="E23" s="27"/>
      <c r="F23" s="109"/>
      <c r="G23" s="109"/>
      <c r="H23" s="109"/>
      <c r="I23" s="803"/>
      <c r="J23" s="800"/>
      <c r="K23" s="27"/>
      <c r="L23" s="27"/>
      <c r="M23" s="27"/>
      <c r="N23" s="1"/>
      <c r="O23" s="1"/>
      <c r="P23" s="1"/>
      <c r="Q23" s="1"/>
      <c r="R23" s="1"/>
      <c r="S23" s="1"/>
      <c r="T23" s="1"/>
      <c r="U23" s="1"/>
      <c r="V23" s="1"/>
      <c r="W23" s="1"/>
      <c r="X23" s="1"/>
      <c r="Y23" s="1"/>
      <c r="Z23" s="1"/>
    </row>
    <row r="24" spans="1:26" ht="68" customHeight="1">
      <c r="A24" s="826"/>
      <c r="B24" s="106" t="s">
        <v>910</v>
      </c>
      <c r="C24" s="702"/>
      <c r="D24" s="800"/>
      <c r="E24" s="27"/>
      <c r="F24" s="109"/>
      <c r="G24" s="109"/>
      <c r="H24" s="109"/>
      <c r="I24" s="803"/>
      <c r="J24" s="800"/>
      <c r="K24" s="27"/>
      <c r="L24" s="27"/>
      <c r="M24" s="27"/>
      <c r="N24" s="1"/>
      <c r="O24" s="1"/>
      <c r="P24" s="1"/>
      <c r="Q24" s="1"/>
      <c r="R24" s="1"/>
      <c r="S24" s="1"/>
      <c r="T24" s="1"/>
      <c r="U24" s="1"/>
      <c r="V24" s="1"/>
      <c r="W24" s="1"/>
      <c r="X24" s="1"/>
      <c r="Y24" s="1"/>
      <c r="Z24" s="1"/>
    </row>
    <row r="25" spans="1:26" ht="98" customHeight="1">
      <c r="A25" s="827"/>
      <c r="B25" s="106" t="s">
        <v>911</v>
      </c>
      <c r="C25" s="230"/>
      <c r="D25" s="801"/>
      <c r="E25" s="27"/>
      <c r="F25" s="109"/>
      <c r="G25" s="109"/>
      <c r="H25" s="109"/>
      <c r="I25" s="803"/>
      <c r="J25" s="800"/>
      <c r="K25" s="27"/>
      <c r="L25" s="27"/>
      <c r="M25" s="27"/>
      <c r="N25" s="1"/>
      <c r="O25" s="1"/>
      <c r="P25" s="1"/>
      <c r="Q25" s="1"/>
      <c r="R25" s="1"/>
      <c r="S25" s="1"/>
      <c r="T25" s="1"/>
      <c r="U25" s="1"/>
      <c r="V25" s="1"/>
      <c r="W25" s="1"/>
      <c r="X25" s="1"/>
      <c r="Y25" s="1"/>
      <c r="Z25" s="1"/>
    </row>
    <row r="26" spans="1:26" ht="182" customHeight="1">
      <c r="A26" s="1357" t="s">
        <v>912</v>
      </c>
      <c r="B26" s="106" t="s">
        <v>913</v>
      </c>
      <c r="C26" s="230"/>
      <c r="D26" s="110" t="s">
        <v>914</v>
      </c>
      <c r="E26" s="27"/>
      <c r="F26" s="109"/>
      <c r="G26" s="109"/>
      <c r="H26" s="109"/>
      <c r="I26" s="803"/>
      <c r="J26" s="800"/>
      <c r="K26" s="27"/>
      <c r="L26" s="27"/>
      <c r="M26" s="27"/>
      <c r="N26" s="1"/>
      <c r="O26" s="1"/>
      <c r="P26" s="1"/>
      <c r="Q26" s="1"/>
      <c r="R26" s="1"/>
      <c r="S26" s="1"/>
      <c r="T26" s="1"/>
      <c r="U26" s="1"/>
      <c r="V26" s="1"/>
      <c r="W26" s="1"/>
      <c r="X26" s="1"/>
      <c r="Y26" s="1"/>
      <c r="Z26" s="1"/>
    </row>
    <row r="27" spans="1:26" ht="82.5" customHeight="1">
      <c r="A27" s="826"/>
      <c r="B27" s="111" t="s">
        <v>915</v>
      </c>
      <c r="C27" s="230"/>
      <c r="D27" s="110" t="s">
        <v>897</v>
      </c>
      <c r="E27" s="27"/>
      <c r="F27" s="109"/>
      <c r="G27" s="109"/>
      <c r="H27" s="109"/>
      <c r="I27" s="803"/>
      <c r="J27" s="800"/>
      <c r="K27" s="27"/>
      <c r="L27" s="27"/>
      <c r="M27" s="27"/>
      <c r="N27" s="1"/>
      <c r="O27" s="1"/>
      <c r="P27" s="1"/>
      <c r="Q27" s="1"/>
      <c r="R27" s="1"/>
      <c r="S27" s="1"/>
      <c r="T27" s="1"/>
      <c r="U27" s="1"/>
      <c r="V27" s="1"/>
      <c r="W27" s="1"/>
      <c r="X27" s="1"/>
      <c r="Y27" s="1"/>
      <c r="Z27" s="1"/>
    </row>
    <row r="28" spans="1:26" ht="80" customHeight="1">
      <c r="A28" s="827"/>
      <c r="B28" s="106" t="s">
        <v>916</v>
      </c>
      <c r="C28" s="230"/>
      <c r="D28" s="110" t="s">
        <v>899</v>
      </c>
      <c r="E28" s="27"/>
      <c r="F28" s="109"/>
      <c r="G28" s="109"/>
      <c r="H28" s="109"/>
      <c r="I28" s="803"/>
      <c r="J28" s="800"/>
      <c r="K28" s="27"/>
      <c r="L28" s="27"/>
      <c r="M28" s="27"/>
      <c r="N28" s="1"/>
      <c r="O28" s="1"/>
      <c r="P28" s="1"/>
      <c r="Q28" s="1"/>
      <c r="R28" s="1"/>
      <c r="S28" s="1"/>
      <c r="T28" s="1"/>
      <c r="U28" s="1"/>
      <c r="V28" s="1"/>
      <c r="W28" s="1"/>
      <c r="X28" s="1"/>
      <c r="Y28" s="1"/>
      <c r="Z28" s="1"/>
    </row>
    <row r="29" spans="1:26" ht="165.5" customHeight="1">
      <c r="A29" s="112" t="s">
        <v>917</v>
      </c>
      <c r="B29" s="60" t="s">
        <v>918</v>
      </c>
      <c r="C29" s="230"/>
      <c r="D29" s="110" t="s">
        <v>919</v>
      </c>
      <c r="E29" s="27"/>
      <c r="F29" s="109"/>
      <c r="G29" s="109"/>
      <c r="H29" s="109"/>
      <c r="I29" s="803"/>
      <c r="J29" s="800"/>
      <c r="K29" s="27"/>
      <c r="L29" s="27"/>
      <c r="M29" s="27"/>
      <c r="N29" s="1"/>
      <c r="O29" s="1"/>
      <c r="P29" s="1"/>
      <c r="Q29" s="1"/>
      <c r="R29" s="1"/>
      <c r="S29" s="1"/>
      <c r="T29" s="1"/>
      <c r="U29" s="1"/>
      <c r="V29" s="1"/>
      <c r="W29" s="1"/>
      <c r="X29" s="1"/>
      <c r="Y29" s="1"/>
      <c r="Z29" s="1"/>
    </row>
    <row r="30" spans="1:26" ht="84" customHeight="1">
      <c r="A30" s="1357" t="s">
        <v>920</v>
      </c>
      <c r="B30" s="108" t="s">
        <v>921</v>
      </c>
      <c r="C30" s="230"/>
      <c r="D30" s="1359" t="s">
        <v>922</v>
      </c>
      <c r="E30" s="27"/>
      <c r="F30" s="109"/>
      <c r="G30" s="109"/>
      <c r="H30" s="109"/>
      <c r="I30" s="803"/>
      <c r="J30" s="800"/>
      <c r="K30" s="27"/>
      <c r="L30" s="27"/>
      <c r="M30" s="27"/>
      <c r="N30" s="1"/>
      <c r="O30" s="1"/>
      <c r="P30" s="1"/>
      <c r="Q30" s="1"/>
      <c r="R30" s="1"/>
      <c r="S30" s="1"/>
      <c r="T30" s="1"/>
      <c r="U30" s="1"/>
      <c r="V30" s="1"/>
      <c r="W30" s="1"/>
      <c r="X30" s="1"/>
      <c r="Y30" s="1"/>
      <c r="Z30" s="1"/>
    </row>
    <row r="31" spans="1:26" ht="35" customHeight="1">
      <c r="A31" s="826"/>
      <c r="B31" s="106" t="s">
        <v>923</v>
      </c>
      <c r="C31" s="702"/>
      <c r="D31" s="826"/>
      <c r="E31" s="27"/>
      <c r="F31" s="109"/>
      <c r="G31" s="109"/>
      <c r="H31" s="109"/>
      <c r="I31" s="803"/>
      <c r="J31" s="800"/>
      <c r="K31" s="27"/>
      <c r="L31" s="27"/>
      <c r="M31" s="27"/>
      <c r="N31" s="1"/>
      <c r="O31" s="1"/>
      <c r="P31" s="1"/>
      <c r="Q31" s="1"/>
      <c r="R31" s="1"/>
      <c r="S31" s="1"/>
      <c r="T31" s="1"/>
      <c r="U31" s="1"/>
      <c r="V31" s="1"/>
      <c r="W31" s="1"/>
      <c r="X31" s="1"/>
      <c r="Y31" s="1"/>
      <c r="Z31" s="1"/>
    </row>
    <row r="32" spans="1:26" ht="65" customHeight="1">
      <c r="A32" s="826"/>
      <c r="B32" s="106" t="s">
        <v>924</v>
      </c>
      <c r="C32" s="702"/>
      <c r="D32" s="826"/>
      <c r="E32" s="27"/>
      <c r="F32" s="109"/>
      <c r="G32" s="109"/>
      <c r="H32" s="109"/>
      <c r="I32" s="803"/>
      <c r="J32" s="800"/>
      <c r="K32" s="27"/>
      <c r="L32" s="27"/>
      <c r="M32" s="27"/>
      <c r="N32" s="1"/>
      <c r="O32" s="1"/>
      <c r="P32" s="1"/>
      <c r="Q32" s="1"/>
      <c r="R32" s="1"/>
      <c r="S32" s="1"/>
      <c r="T32" s="1"/>
      <c r="U32" s="1"/>
      <c r="V32" s="1"/>
      <c r="W32" s="1"/>
      <c r="X32" s="1"/>
      <c r="Y32" s="1"/>
      <c r="Z32" s="1"/>
    </row>
    <row r="33" spans="1:26" ht="97.5" customHeight="1">
      <c r="A33" s="827"/>
      <c r="B33" s="108" t="s">
        <v>925</v>
      </c>
      <c r="C33" s="702"/>
      <c r="D33" s="827"/>
      <c r="E33" s="27"/>
      <c r="F33" s="109"/>
      <c r="G33" s="109"/>
      <c r="H33" s="109"/>
      <c r="I33" s="803"/>
      <c r="J33" s="800"/>
      <c r="K33" s="27"/>
      <c r="L33" s="27"/>
      <c r="M33" s="27"/>
      <c r="N33" s="1"/>
      <c r="O33" s="1"/>
      <c r="P33" s="1"/>
      <c r="Q33" s="1"/>
      <c r="R33" s="1"/>
      <c r="S33" s="1"/>
      <c r="T33" s="1"/>
      <c r="U33" s="1"/>
      <c r="V33" s="1"/>
      <c r="W33" s="1"/>
      <c r="X33" s="1"/>
      <c r="Y33" s="1"/>
      <c r="Z33" s="1"/>
    </row>
    <row r="34" spans="1:26" ht="93" customHeight="1">
      <c r="A34" s="1357" t="s">
        <v>926</v>
      </c>
      <c r="B34" s="108" t="s">
        <v>927</v>
      </c>
      <c r="C34" s="230"/>
      <c r="D34" s="1359" t="s">
        <v>928</v>
      </c>
      <c r="E34" s="27"/>
      <c r="F34" s="109"/>
      <c r="G34" s="109"/>
      <c r="H34" s="109"/>
      <c r="I34" s="803"/>
      <c r="J34" s="800"/>
      <c r="K34" s="27"/>
      <c r="L34" s="27"/>
      <c r="M34" s="27"/>
      <c r="N34" s="1"/>
      <c r="O34" s="1"/>
      <c r="P34" s="1"/>
      <c r="Q34" s="1"/>
      <c r="R34" s="1"/>
      <c r="S34" s="1"/>
      <c r="T34" s="1"/>
      <c r="U34" s="1"/>
      <c r="V34" s="1"/>
      <c r="W34" s="1"/>
      <c r="X34" s="1"/>
      <c r="Y34" s="1"/>
      <c r="Z34" s="1"/>
    </row>
    <row r="35" spans="1:26" ht="70" customHeight="1">
      <c r="A35" s="826"/>
      <c r="B35" s="106" t="s">
        <v>929</v>
      </c>
      <c r="C35" s="702"/>
      <c r="D35" s="826"/>
      <c r="E35" s="27"/>
      <c r="F35" s="109"/>
      <c r="G35" s="109"/>
      <c r="H35" s="109"/>
      <c r="I35" s="803"/>
      <c r="J35" s="800"/>
      <c r="K35" s="27"/>
      <c r="L35" s="27"/>
      <c r="M35" s="27"/>
      <c r="N35" s="1"/>
      <c r="O35" s="1"/>
      <c r="P35" s="1"/>
      <c r="Q35" s="1"/>
      <c r="R35" s="1"/>
      <c r="S35" s="1"/>
      <c r="T35" s="1"/>
      <c r="U35" s="1"/>
      <c r="V35" s="1"/>
      <c r="W35" s="1"/>
      <c r="X35" s="1"/>
      <c r="Y35" s="1"/>
      <c r="Z35" s="1"/>
    </row>
    <row r="36" spans="1:26" ht="92.25" customHeight="1">
      <c r="A36" s="827"/>
      <c r="B36" s="108" t="s">
        <v>930</v>
      </c>
      <c r="C36" s="703"/>
      <c r="D36" s="827"/>
      <c r="E36" s="27"/>
      <c r="F36" s="109"/>
      <c r="G36" s="109"/>
      <c r="H36" s="109"/>
      <c r="I36" s="803"/>
      <c r="J36" s="800"/>
      <c r="K36" s="27"/>
      <c r="L36" s="27"/>
      <c r="M36" s="27"/>
      <c r="N36" s="1"/>
      <c r="O36" s="1"/>
      <c r="P36" s="1"/>
      <c r="Q36" s="1"/>
      <c r="R36" s="1"/>
      <c r="S36" s="1"/>
      <c r="T36" s="1"/>
      <c r="U36" s="1"/>
      <c r="V36" s="1"/>
      <c r="W36" s="1"/>
      <c r="X36" s="1"/>
      <c r="Y36" s="1"/>
      <c r="Z36" s="1"/>
    </row>
    <row r="37" spans="1:26" ht="252.5" customHeight="1">
      <c r="A37" s="1357" t="s">
        <v>931</v>
      </c>
      <c r="B37" s="1358" t="s">
        <v>932</v>
      </c>
      <c r="C37" s="806"/>
      <c r="D37" s="2" t="s">
        <v>933</v>
      </c>
      <c r="E37" s="27"/>
      <c r="F37" s="109"/>
      <c r="G37" s="109"/>
      <c r="H37" s="109"/>
      <c r="I37" s="803"/>
      <c r="J37" s="800"/>
      <c r="K37" s="27"/>
      <c r="L37" s="27"/>
      <c r="M37" s="27"/>
      <c r="N37" s="1"/>
      <c r="O37" s="1"/>
      <c r="P37" s="1"/>
      <c r="Q37" s="1"/>
      <c r="R37" s="1"/>
      <c r="S37" s="1"/>
      <c r="T37" s="1"/>
      <c r="U37" s="1"/>
      <c r="V37" s="1"/>
      <c r="W37" s="1"/>
      <c r="X37" s="1"/>
      <c r="Y37" s="1"/>
      <c r="Z37" s="1"/>
    </row>
    <row r="38" spans="1:26" ht="149" customHeight="1">
      <c r="A38" s="826"/>
      <c r="B38" s="108" t="s">
        <v>934</v>
      </c>
      <c r="C38" s="230"/>
      <c r="D38" s="2" t="s">
        <v>935</v>
      </c>
      <c r="E38" s="27"/>
      <c r="F38" s="109"/>
      <c r="G38" s="109"/>
      <c r="H38" s="109"/>
      <c r="I38" s="803"/>
      <c r="J38" s="800"/>
      <c r="K38" s="27"/>
      <c r="L38" s="27"/>
      <c r="M38" s="27"/>
      <c r="N38" s="1"/>
      <c r="O38" s="1"/>
      <c r="P38" s="1"/>
      <c r="Q38" s="1"/>
      <c r="R38" s="1"/>
      <c r="S38" s="1"/>
      <c r="T38" s="1"/>
      <c r="U38" s="1"/>
      <c r="V38" s="1"/>
      <c r="W38" s="1"/>
      <c r="X38" s="1"/>
      <c r="Y38" s="1"/>
      <c r="Z38" s="1"/>
    </row>
    <row r="39" spans="1:26" ht="140.25" customHeight="1">
      <c r="A39" s="826"/>
      <c r="B39" s="108" t="s">
        <v>936</v>
      </c>
      <c r="C39" s="230"/>
      <c r="D39" s="2" t="s">
        <v>937</v>
      </c>
      <c r="E39" s="27"/>
      <c r="F39" s="109"/>
      <c r="G39" s="109"/>
      <c r="H39" s="109"/>
      <c r="I39" s="803"/>
      <c r="J39" s="800"/>
      <c r="K39" s="27"/>
      <c r="L39" s="27"/>
      <c r="M39" s="27"/>
      <c r="N39" s="1"/>
      <c r="O39" s="1"/>
      <c r="P39" s="1"/>
      <c r="Q39" s="1"/>
      <c r="R39" s="1"/>
      <c r="S39" s="1"/>
      <c r="T39" s="1"/>
      <c r="U39" s="1"/>
      <c r="V39" s="1"/>
      <c r="W39" s="1"/>
      <c r="X39" s="1"/>
      <c r="Y39" s="1"/>
      <c r="Z39" s="1"/>
    </row>
    <row r="40" spans="1:26" ht="187" customHeight="1">
      <c r="A40" s="826"/>
      <c r="B40" s="106" t="s">
        <v>938</v>
      </c>
      <c r="C40" s="230"/>
      <c r="D40" s="704" t="s">
        <v>993</v>
      </c>
      <c r="E40" s="27"/>
      <c r="F40" s="109"/>
      <c r="G40" s="109"/>
      <c r="H40" s="109"/>
      <c r="I40" s="803"/>
      <c r="J40" s="800"/>
      <c r="K40" s="27"/>
      <c r="L40" s="27"/>
      <c r="M40" s="27"/>
      <c r="N40" s="1"/>
      <c r="O40" s="1"/>
      <c r="P40" s="1"/>
      <c r="Q40" s="1"/>
      <c r="R40" s="1"/>
      <c r="S40" s="1"/>
      <c r="T40" s="1"/>
      <c r="U40" s="1"/>
      <c r="V40" s="1"/>
      <c r="W40" s="1"/>
      <c r="X40" s="1"/>
      <c r="Y40" s="1"/>
      <c r="Z40" s="1"/>
    </row>
    <row r="41" spans="1:26" ht="38.25" customHeight="1">
      <c r="A41" s="827"/>
      <c r="B41" s="106" t="s">
        <v>939</v>
      </c>
      <c r="C41" s="702"/>
      <c r="D41" s="2"/>
      <c r="E41" s="27"/>
      <c r="F41" s="109"/>
      <c r="G41" s="109"/>
      <c r="H41" s="109"/>
      <c r="I41" s="803"/>
      <c r="J41" s="800"/>
      <c r="K41" s="27"/>
      <c r="L41" s="27"/>
      <c r="M41" s="27"/>
      <c r="N41" s="1"/>
      <c r="O41" s="1"/>
      <c r="P41" s="1"/>
      <c r="Q41" s="1"/>
      <c r="R41" s="1"/>
      <c r="S41" s="1"/>
      <c r="T41" s="1"/>
      <c r="U41" s="1"/>
      <c r="V41" s="1"/>
      <c r="W41" s="1"/>
      <c r="X41" s="1"/>
      <c r="Y41" s="1"/>
      <c r="Z41" s="1"/>
    </row>
    <row r="42" spans="1:26" ht="111" customHeight="1">
      <c r="A42" s="1357" t="s">
        <v>940</v>
      </c>
      <c r="B42" s="108" t="s">
        <v>941</v>
      </c>
      <c r="C42" s="230"/>
      <c r="D42" s="1359" t="s">
        <v>942</v>
      </c>
      <c r="E42" s="27"/>
      <c r="F42" s="109"/>
      <c r="G42" s="109"/>
      <c r="H42" s="109"/>
      <c r="I42" s="803"/>
      <c r="J42" s="800"/>
      <c r="K42" s="27"/>
      <c r="L42" s="27"/>
      <c r="M42" s="27"/>
      <c r="N42" s="1"/>
      <c r="O42" s="1"/>
      <c r="P42" s="1"/>
      <c r="Q42" s="1"/>
      <c r="R42" s="1"/>
      <c r="S42" s="1"/>
      <c r="T42" s="1"/>
      <c r="U42" s="1"/>
      <c r="V42" s="1"/>
      <c r="W42" s="1"/>
      <c r="X42" s="1"/>
      <c r="Y42" s="1"/>
      <c r="Z42" s="1"/>
    </row>
    <row r="43" spans="1:26" ht="55.5" customHeight="1">
      <c r="A43" s="826"/>
      <c r="B43" s="106" t="s">
        <v>943</v>
      </c>
      <c r="C43" s="702"/>
      <c r="D43" s="826"/>
      <c r="E43" s="27"/>
      <c r="F43" s="109"/>
      <c r="G43" s="109"/>
      <c r="H43" s="109"/>
      <c r="I43" s="803"/>
      <c r="J43" s="800"/>
      <c r="K43" s="27"/>
      <c r="L43" s="27"/>
      <c r="M43" s="27"/>
      <c r="N43" s="1"/>
      <c r="O43" s="1"/>
      <c r="P43" s="1"/>
      <c r="Q43" s="1"/>
      <c r="R43" s="1"/>
      <c r="S43" s="1"/>
      <c r="T43" s="1"/>
      <c r="U43" s="1"/>
      <c r="V43" s="1"/>
      <c r="W43" s="1"/>
      <c r="X43" s="1"/>
      <c r="Y43" s="1"/>
      <c r="Z43" s="1"/>
    </row>
    <row r="44" spans="1:26" ht="261.75" customHeight="1">
      <c r="A44" s="827"/>
      <c r="B44" s="108" t="s">
        <v>944</v>
      </c>
      <c r="C44" s="702"/>
      <c r="D44" s="827"/>
      <c r="E44" s="27"/>
      <c r="F44" s="109"/>
      <c r="G44" s="109"/>
      <c r="H44" s="109"/>
      <c r="I44" s="803"/>
      <c r="J44" s="800"/>
      <c r="K44" s="27"/>
      <c r="L44" s="27"/>
      <c r="M44" s="27"/>
      <c r="N44" s="1"/>
      <c r="O44" s="1"/>
      <c r="P44" s="1"/>
      <c r="Q44" s="1"/>
      <c r="R44" s="1"/>
      <c r="S44" s="1"/>
      <c r="T44" s="1"/>
      <c r="U44" s="1"/>
      <c r="V44" s="1"/>
      <c r="W44" s="1"/>
      <c r="X44" s="1"/>
      <c r="Y44" s="1"/>
      <c r="Z44" s="1"/>
    </row>
    <row r="45" spans="1:26" ht="257.25" customHeight="1">
      <c r="A45" s="1357" t="s">
        <v>945</v>
      </c>
      <c r="B45" s="108" t="s">
        <v>946</v>
      </c>
      <c r="C45" s="230"/>
      <c r="D45" s="1359" t="s">
        <v>947</v>
      </c>
      <c r="E45" s="27"/>
      <c r="F45" s="109"/>
      <c r="G45" s="109"/>
      <c r="H45" s="109"/>
      <c r="I45" s="803"/>
      <c r="J45" s="800"/>
      <c r="K45" s="27"/>
      <c r="L45" s="27"/>
      <c r="M45" s="27"/>
      <c r="N45" s="1"/>
      <c r="O45" s="1"/>
      <c r="P45" s="1"/>
      <c r="Q45" s="1"/>
      <c r="R45" s="1"/>
      <c r="S45" s="1"/>
      <c r="T45" s="1"/>
      <c r="U45" s="1"/>
      <c r="V45" s="1"/>
      <c r="W45" s="1"/>
      <c r="X45" s="1"/>
      <c r="Y45" s="1"/>
      <c r="Z45" s="1"/>
    </row>
    <row r="46" spans="1:26" ht="98" customHeight="1">
      <c r="A46" s="826"/>
      <c r="B46" s="106" t="s">
        <v>948</v>
      </c>
      <c r="C46" s="702"/>
      <c r="D46" s="826"/>
      <c r="E46" s="27"/>
      <c r="F46" s="109"/>
      <c r="G46" s="109"/>
      <c r="H46" s="109"/>
      <c r="I46" s="803"/>
      <c r="J46" s="800"/>
      <c r="K46" s="27"/>
      <c r="L46" s="27"/>
      <c r="M46" s="27"/>
      <c r="N46" s="1"/>
      <c r="O46" s="1"/>
      <c r="P46" s="1"/>
      <c r="Q46" s="1"/>
      <c r="R46" s="1"/>
      <c r="S46" s="1"/>
      <c r="T46" s="1"/>
      <c r="U46" s="1"/>
      <c r="V46" s="1"/>
      <c r="W46" s="1"/>
      <c r="X46" s="1"/>
      <c r="Y46" s="1"/>
      <c r="Z46" s="1"/>
    </row>
    <row r="47" spans="1:26" ht="86" customHeight="1">
      <c r="A47" s="827"/>
      <c r="B47" s="108" t="s">
        <v>949</v>
      </c>
      <c r="C47" s="702"/>
      <c r="D47" s="827"/>
      <c r="E47" s="27"/>
      <c r="F47" s="109"/>
      <c r="G47" s="109"/>
      <c r="H47" s="109"/>
      <c r="I47" s="803"/>
      <c r="J47" s="800"/>
      <c r="K47" s="27"/>
      <c r="L47" s="27"/>
      <c r="M47" s="27"/>
      <c r="N47" s="1"/>
      <c r="O47" s="1"/>
      <c r="P47" s="1"/>
      <c r="Q47" s="1"/>
      <c r="R47" s="1"/>
      <c r="S47" s="1"/>
      <c r="T47" s="1"/>
      <c r="U47" s="1"/>
      <c r="V47" s="1"/>
      <c r="W47" s="1"/>
      <c r="X47" s="1"/>
      <c r="Y47" s="1"/>
      <c r="Z47" s="1"/>
    </row>
    <row r="48" spans="1:26" ht="161.25" customHeight="1">
      <c r="A48" s="1357" t="s">
        <v>950</v>
      </c>
      <c r="B48" s="108" t="s">
        <v>951</v>
      </c>
      <c r="C48" s="230"/>
      <c r="D48" s="1359" t="s">
        <v>952</v>
      </c>
      <c r="E48" s="27"/>
      <c r="F48" s="109"/>
      <c r="G48" s="109"/>
      <c r="H48" s="109"/>
      <c r="I48" s="803"/>
      <c r="J48" s="800"/>
      <c r="K48" s="27"/>
      <c r="L48" s="27"/>
      <c r="M48" s="27"/>
      <c r="N48" s="1"/>
      <c r="O48" s="1"/>
      <c r="P48" s="1"/>
      <c r="Q48" s="1"/>
      <c r="R48" s="1"/>
      <c r="S48" s="1"/>
      <c r="T48" s="1"/>
      <c r="U48" s="1"/>
      <c r="V48" s="1"/>
      <c r="W48" s="1"/>
      <c r="X48" s="1"/>
      <c r="Y48" s="1"/>
      <c r="Z48" s="1"/>
    </row>
    <row r="49" spans="1:26" ht="121.5" customHeight="1">
      <c r="A49" s="826"/>
      <c r="B49" s="106" t="s">
        <v>953</v>
      </c>
      <c r="C49" s="702"/>
      <c r="D49" s="826"/>
      <c r="E49" s="27"/>
      <c r="F49" s="109"/>
      <c r="G49" s="109"/>
      <c r="H49" s="109"/>
      <c r="I49" s="803"/>
      <c r="J49" s="800"/>
      <c r="K49" s="27"/>
      <c r="L49" s="27"/>
      <c r="M49" s="27"/>
      <c r="N49" s="1"/>
      <c r="O49" s="1"/>
      <c r="P49" s="1"/>
      <c r="Q49" s="1"/>
      <c r="R49" s="1"/>
      <c r="S49" s="1"/>
      <c r="T49" s="1"/>
      <c r="U49" s="1"/>
      <c r="V49" s="1"/>
      <c r="W49" s="1"/>
      <c r="X49" s="1"/>
      <c r="Y49" s="1"/>
      <c r="Z49" s="1"/>
    </row>
    <row r="50" spans="1:26" ht="57" customHeight="1">
      <c r="A50" s="827"/>
      <c r="B50" s="106" t="s">
        <v>954</v>
      </c>
      <c r="C50" s="702"/>
      <c r="D50" s="827"/>
      <c r="E50" s="113"/>
      <c r="F50" s="113"/>
      <c r="G50" s="113"/>
      <c r="H50" s="113"/>
      <c r="I50" s="803"/>
      <c r="J50" s="800"/>
      <c r="K50" s="113"/>
      <c r="L50" s="113"/>
      <c r="M50" s="113"/>
      <c r="N50" s="1"/>
      <c r="O50" s="1"/>
      <c r="P50" s="1"/>
      <c r="Q50" s="1"/>
      <c r="R50" s="1"/>
      <c r="S50" s="1"/>
      <c r="T50" s="1"/>
      <c r="U50" s="1"/>
      <c r="V50" s="1"/>
      <c r="W50" s="1"/>
      <c r="X50" s="1"/>
      <c r="Y50" s="1"/>
      <c r="Z50" s="1"/>
    </row>
    <row r="51" spans="1:26" ht="14.5">
      <c r="A51" s="114"/>
      <c r="B51" s="114"/>
      <c r="C51" s="114"/>
      <c r="D51" s="114"/>
      <c r="E51" s="113"/>
      <c r="F51" s="113"/>
      <c r="G51" s="113"/>
      <c r="H51" s="113"/>
      <c r="I51" s="803"/>
      <c r="J51" s="800"/>
      <c r="K51" s="113"/>
      <c r="L51" s="113"/>
      <c r="M51" s="113"/>
      <c r="N51" s="1"/>
      <c r="O51" s="1"/>
      <c r="P51" s="1"/>
      <c r="Q51" s="1"/>
      <c r="R51" s="1"/>
      <c r="S51" s="1"/>
      <c r="T51" s="1"/>
      <c r="U51" s="1"/>
      <c r="V51" s="1"/>
      <c r="W51" s="1"/>
      <c r="X51" s="1"/>
      <c r="Y51" s="1"/>
      <c r="Z51" s="1"/>
    </row>
    <row r="52" spans="1:26" ht="14.5">
      <c r="A52" s="1367" t="s">
        <v>955</v>
      </c>
      <c r="B52" s="771"/>
      <c r="C52" s="771"/>
      <c r="D52" s="771"/>
      <c r="E52" s="771"/>
      <c r="F52" s="771"/>
      <c r="G52" s="771"/>
      <c r="H52" s="772"/>
      <c r="I52" s="803"/>
      <c r="J52" s="800"/>
      <c r="K52" s="27"/>
      <c r="L52" s="27"/>
      <c r="M52" s="27"/>
      <c r="N52" s="1"/>
      <c r="O52" s="1"/>
      <c r="P52" s="1"/>
      <c r="Q52" s="1"/>
      <c r="R52" s="1"/>
      <c r="S52" s="1"/>
      <c r="T52" s="1"/>
      <c r="U52" s="1"/>
      <c r="V52" s="1"/>
      <c r="W52" s="1"/>
      <c r="X52" s="1"/>
      <c r="Y52" s="1"/>
      <c r="Z52" s="1"/>
    </row>
    <row r="53" spans="1:26" ht="14.5">
      <c r="A53" s="1368" t="s">
        <v>719</v>
      </c>
      <c r="B53" s="771"/>
      <c r="C53" s="771"/>
      <c r="D53" s="771"/>
      <c r="E53" s="771"/>
      <c r="F53" s="771"/>
      <c r="G53" s="771"/>
      <c r="H53" s="772"/>
      <c r="I53" s="803"/>
      <c r="J53" s="800"/>
      <c r="K53" s="27"/>
      <c r="L53" s="27"/>
      <c r="M53" s="27"/>
      <c r="N53" s="1"/>
      <c r="O53" s="1"/>
      <c r="P53" s="1"/>
      <c r="Q53" s="1"/>
      <c r="R53" s="1"/>
      <c r="S53" s="1"/>
      <c r="T53" s="1"/>
      <c r="U53" s="1"/>
      <c r="V53" s="1"/>
      <c r="W53" s="1"/>
      <c r="X53" s="1"/>
      <c r="Y53" s="1"/>
      <c r="Z53" s="1"/>
    </row>
    <row r="54" spans="1:26" ht="14.5">
      <c r="A54" s="62" t="s">
        <v>512</v>
      </c>
      <c r="B54" s="62" t="s">
        <v>720</v>
      </c>
      <c r="C54" s="36" t="s">
        <v>656</v>
      </c>
      <c r="D54" s="62" t="s">
        <v>721</v>
      </c>
      <c r="E54" s="36" t="s">
        <v>729</v>
      </c>
      <c r="F54" s="36" t="s">
        <v>736</v>
      </c>
      <c r="G54" s="36" t="s">
        <v>723</v>
      </c>
      <c r="H54" s="62"/>
      <c r="I54" s="803"/>
      <c r="J54" s="800"/>
      <c r="K54" s="27"/>
      <c r="L54" s="27"/>
      <c r="M54" s="27"/>
      <c r="N54" s="1"/>
      <c r="O54" s="1"/>
      <c r="P54" s="1"/>
      <c r="Q54" s="1"/>
      <c r="R54" s="1"/>
      <c r="S54" s="1"/>
      <c r="T54" s="1"/>
      <c r="U54" s="1"/>
      <c r="V54" s="1"/>
      <c r="W54" s="1"/>
      <c r="X54" s="1"/>
      <c r="Y54" s="1"/>
      <c r="Z54" s="1"/>
    </row>
    <row r="55" spans="1:26" ht="50.25" customHeight="1">
      <c r="A55" s="706" t="s">
        <v>956</v>
      </c>
      <c r="B55" s="688"/>
      <c r="C55" s="688"/>
      <c r="D55" s="705"/>
      <c r="E55" s="688" t="s">
        <v>957</v>
      </c>
      <c r="F55" s="1353"/>
      <c r="G55" s="853"/>
      <c r="H55" s="1140"/>
      <c r="I55" s="962"/>
      <c r="J55" s="800"/>
      <c r="K55" s="27"/>
      <c r="L55" s="27"/>
      <c r="M55" s="27"/>
      <c r="N55" s="1"/>
      <c r="O55" s="1"/>
      <c r="P55" s="1"/>
      <c r="Q55" s="1"/>
      <c r="R55" s="1"/>
      <c r="S55" s="1"/>
      <c r="T55" s="1"/>
      <c r="U55" s="1"/>
      <c r="V55" s="1"/>
      <c r="W55" s="1"/>
      <c r="X55" s="1"/>
      <c r="Y55" s="1"/>
      <c r="Z55" s="1"/>
    </row>
    <row r="56" spans="1:26" ht="50.25" customHeight="1">
      <c r="A56" s="689" t="s">
        <v>956</v>
      </c>
      <c r="B56" s="688"/>
      <c r="C56" s="688"/>
      <c r="D56" s="705"/>
      <c r="E56" s="688" t="s">
        <v>958</v>
      </c>
      <c r="F56" s="1353"/>
      <c r="G56" s="853"/>
      <c r="H56" s="1140"/>
      <c r="I56" s="962"/>
      <c r="J56" s="800"/>
      <c r="K56" s="27"/>
      <c r="L56" s="27"/>
      <c r="M56" s="27"/>
      <c r="N56" s="1"/>
      <c r="O56" s="1"/>
      <c r="P56" s="1"/>
      <c r="Q56" s="1"/>
      <c r="R56" s="1"/>
      <c r="S56" s="1"/>
      <c r="T56" s="1"/>
      <c r="U56" s="1"/>
      <c r="V56" s="1"/>
      <c r="W56" s="1"/>
      <c r="X56" s="1"/>
      <c r="Y56" s="1"/>
      <c r="Z56" s="1"/>
    </row>
    <row r="57" spans="1:26" ht="50.25" customHeight="1">
      <c r="A57" s="689" t="s">
        <v>956</v>
      </c>
      <c r="B57" s="688"/>
      <c r="C57" s="688"/>
      <c r="D57" s="688"/>
      <c r="E57" s="688" t="s">
        <v>959</v>
      </c>
      <c r="F57" s="688"/>
      <c r="G57" s="688"/>
      <c r="H57" s="698" t="s">
        <v>960</v>
      </c>
      <c r="I57" s="962"/>
      <c r="J57" s="800"/>
      <c r="K57" s="27"/>
      <c r="L57" s="27"/>
      <c r="M57" s="27"/>
      <c r="N57" s="1"/>
      <c r="O57" s="1"/>
      <c r="P57" s="1"/>
      <c r="Q57" s="1"/>
      <c r="R57" s="1"/>
      <c r="S57" s="1"/>
      <c r="T57" s="1"/>
      <c r="U57" s="1"/>
      <c r="V57" s="1"/>
      <c r="W57" s="1"/>
      <c r="X57" s="1"/>
      <c r="Y57" s="1"/>
      <c r="Z57" s="1"/>
    </row>
    <row r="58" spans="1:26" ht="50.25" customHeight="1">
      <c r="A58" s="689" t="s">
        <v>956</v>
      </c>
      <c r="B58" s="688"/>
      <c r="C58" s="688"/>
      <c r="D58" s="688"/>
      <c r="E58" s="688" t="s">
        <v>961</v>
      </c>
      <c r="F58" s="1353"/>
      <c r="G58" s="853"/>
      <c r="H58" s="1140"/>
      <c r="I58" s="962"/>
      <c r="J58" s="800"/>
      <c r="K58" s="27"/>
      <c r="L58" s="27"/>
      <c r="M58" s="27"/>
      <c r="N58" s="1"/>
      <c r="O58" s="1"/>
      <c r="P58" s="1"/>
      <c r="Q58" s="1"/>
      <c r="R58" s="1"/>
      <c r="S58" s="1"/>
      <c r="T58" s="1"/>
      <c r="U58" s="1"/>
      <c r="V58" s="1"/>
      <c r="W58" s="1"/>
      <c r="X58" s="1"/>
      <c r="Y58" s="1"/>
      <c r="Z58" s="1"/>
    </row>
    <row r="59" spans="1:26" ht="18">
      <c r="A59" s="115"/>
      <c r="B59" s="115"/>
      <c r="C59" s="115"/>
      <c r="D59" s="115"/>
      <c r="E59" s="115"/>
      <c r="F59" s="115"/>
      <c r="G59" s="115"/>
      <c r="H59" s="115"/>
      <c r="I59" s="803"/>
      <c r="J59" s="800"/>
      <c r="K59" s="116"/>
      <c r="L59" s="116"/>
      <c r="M59" s="116"/>
      <c r="N59" s="61"/>
      <c r="O59" s="61"/>
      <c r="P59" s="61"/>
      <c r="Q59" s="61"/>
      <c r="R59" s="61"/>
      <c r="S59" s="61"/>
      <c r="T59" s="61"/>
      <c r="U59" s="61"/>
      <c r="V59" s="61"/>
      <c r="W59" s="61"/>
      <c r="X59" s="61"/>
      <c r="Y59" s="61"/>
      <c r="Z59" s="61"/>
    </row>
    <row r="60" spans="1:26" ht="18">
      <c r="A60" s="1354" t="s">
        <v>725</v>
      </c>
      <c r="B60" s="786"/>
      <c r="C60" s="786"/>
      <c r="D60" s="786"/>
      <c r="E60" s="786"/>
      <c r="F60" s="786"/>
      <c r="G60" s="786"/>
      <c r="H60" s="787"/>
      <c r="I60" s="803"/>
      <c r="J60" s="800"/>
      <c r="K60" s="27"/>
      <c r="L60" s="27"/>
      <c r="M60" s="27"/>
      <c r="N60" s="1"/>
      <c r="O60" s="1"/>
      <c r="P60" s="1"/>
      <c r="Q60" s="1"/>
      <c r="R60" s="1"/>
      <c r="S60" s="1"/>
      <c r="T60" s="1"/>
      <c r="U60" s="1"/>
      <c r="V60" s="1"/>
      <c r="W60" s="1"/>
      <c r="X60" s="1"/>
      <c r="Y60" s="1"/>
      <c r="Z60" s="1"/>
    </row>
    <row r="61" spans="1:26" ht="14.5">
      <c r="A61" s="117" t="s">
        <v>512</v>
      </c>
      <c r="B61" s="1355" t="s">
        <v>725</v>
      </c>
      <c r="C61" s="774"/>
      <c r="D61" s="774"/>
      <c r="E61" s="774"/>
      <c r="F61" s="774"/>
      <c r="G61" s="774"/>
      <c r="H61" s="801"/>
      <c r="I61" s="803"/>
      <c r="J61" s="800"/>
      <c r="K61" s="27"/>
      <c r="L61" s="27"/>
      <c r="M61" s="27"/>
      <c r="N61" s="1"/>
      <c r="O61" s="1"/>
      <c r="P61" s="1"/>
      <c r="Q61" s="1"/>
      <c r="R61" s="1"/>
      <c r="S61" s="1"/>
      <c r="T61" s="1"/>
      <c r="U61" s="1"/>
      <c r="V61" s="1"/>
      <c r="W61" s="1"/>
      <c r="X61" s="1"/>
      <c r="Y61" s="1"/>
      <c r="Z61" s="1"/>
    </row>
    <row r="62" spans="1:26" ht="67.5" customHeight="1">
      <c r="A62" s="585" t="s">
        <v>956</v>
      </c>
      <c r="B62" s="1356" t="s">
        <v>962</v>
      </c>
      <c r="C62" s="853"/>
      <c r="D62" s="853"/>
      <c r="E62" s="853"/>
      <c r="F62" s="853"/>
      <c r="G62" s="853"/>
      <c r="H62" s="1140"/>
      <c r="I62" s="962"/>
      <c r="J62" s="800"/>
      <c r="K62" s="27"/>
      <c r="L62" s="27"/>
      <c r="M62" s="27"/>
      <c r="N62" s="1"/>
      <c r="O62" s="1"/>
      <c r="P62" s="1"/>
      <c r="Q62" s="1"/>
      <c r="R62" s="1"/>
      <c r="S62" s="1"/>
      <c r="T62" s="1"/>
      <c r="U62" s="1"/>
      <c r="V62" s="1"/>
      <c r="W62" s="1"/>
      <c r="X62" s="1"/>
      <c r="Y62" s="1"/>
      <c r="Z62" s="1"/>
    </row>
    <row r="63" spans="1:26" ht="67.5" customHeight="1">
      <c r="A63" s="585" t="s">
        <v>956</v>
      </c>
      <c r="B63" s="1356" t="s">
        <v>963</v>
      </c>
      <c r="C63" s="853"/>
      <c r="D63" s="853"/>
      <c r="E63" s="853"/>
      <c r="F63" s="853"/>
      <c r="G63" s="853"/>
      <c r="H63" s="1140"/>
      <c r="I63" s="962"/>
      <c r="J63" s="800"/>
      <c r="K63" s="27"/>
      <c r="L63" s="27"/>
      <c r="M63" s="27"/>
      <c r="N63" s="1"/>
      <c r="O63" s="1"/>
      <c r="P63" s="1"/>
      <c r="Q63" s="1"/>
      <c r="R63" s="1"/>
      <c r="S63" s="1"/>
      <c r="T63" s="1"/>
      <c r="U63" s="1"/>
      <c r="V63" s="1"/>
      <c r="W63" s="1"/>
      <c r="X63" s="1"/>
      <c r="Y63" s="1"/>
      <c r="Z63" s="1"/>
    </row>
    <row r="64" spans="1:26" ht="67.5" customHeight="1">
      <c r="A64" s="707" t="s">
        <v>956</v>
      </c>
      <c r="B64" s="1370" t="s">
        <v>964</v>
      </c>
      <c r="C64" s="853"/>
      <c r="D64" s="853"/>
      <c r="E64" s="853"/>
      <c r="F64" s="853"/>
      <c r="G64" s="853"/>
      <c r="H64" s="1140"/>
      <c r="I64" s="962"/>
      <c r="J64" s="800"/>
      <c r="K64" s="27"/>
      <c r="L64" s="27"/>
      <c r="M64" s="27"/>
      <c r="N64" s="1"/>
      <c r="O64" s="1"/>
      <c r="P64" s="1"/>
      <c r="Q64" s="1"/>
      <c r="R64" s="1"/>
      <c r="S64" s="1"/>
      <c r="T64" s="1"/>
      <c r="U64" s="1"/>
      <c r="V64" s="1"/>
      <c r="W64" s="1"/>
      <c r="X64" s="1"/>
      <c r="Y64" s="1"/>
      <c r="Z64" s="1"/>
    </row>
    <row r="65" spans="1:26" ht="67.5" customHeight="1">
      <c r="A65" s="585" t="s">
        <v>956</v>
      </c>
      <c r="B65" s="1370" t="s">
        <v>965</v>
      </c>
      <c r="C65" s="853"/>
      <c r="D65" s="853"/>
      <c r="E65" s="853"/>
      <c r="F65" s="853"/>
      <c r="G65" s="853"/>
      <c r="H65" s="1140"/>
      <c r="I65" s="962"/>
      <c r="J65" s="800"/>
      <c r="K65" s="27"/>
      <c r="L65" s="27"/>
      <c r="M65" s="27"/>
      <c r="N65" s="1"/>
      <c r="O65" s="1"/>
      <c r="P65" s="1"/>
      <c r="Q65" s="1"/>
      <c r="R65" s="1"/>
      <c r="S65" s="1"/>
      <c r="T65" s="1"/>
      <c r="U65" s="1"/>
      <c r="V65" s="1"/>
      <c r="W65" s="1"/>
      <c r="X65" s="1"/>
      <c r="Y65" s="1"/>
      <c r="Z65" s="1"/>
    </row>
    <row r="66" spans="1:26" ht="14.5">
      <c r="A66" s="1"/>
      <c r="B66" s="1371" t="s">
        <v>966</v>
      </c>
      <c r="C66" s="769"/>
      <c r="D66" s="769"/>
      <c r="E66" s="769"/>
      <c r="F66" s="769"/>
      <c r="G66" s="769"/>
      <c r="H66" s="800"/>
      <c r="I66" s="803"/>
      <c r="J66" s="800"/>
      <c r="K66" s="27"/>
      <c r="L66" s="27"/>
      <c r="M66" s="27"/>
      <c r="N66" s="1"/>
      <c r="O66" s="1"/>
      <c r="P66" s="1"/>
      <c r="Q66" s="1"/>
      <c r="R66" s="1"/>
      <c r="S66" s="1"/>
      <c r="T66" s="1"/>
      <c r="U66" s="1"/>
      <c r="V66" s="1"/>
      <c r="W66" s="1"/>
      <c r="X66" s="1"/>
      <c r="Y66" s="1"/>
      <c r="Z66" s="1"/>
    </row>
    <row r="67" spans="1:26" ht="14.5">
      <c r="A67" s="3"/>
      <c r="B67" s="1369"/>
      <c r="C67" s="786"/>
      <c r="D67" s="786"/>
      <c r="E67" s="786"/>
      <c r="F67" s="786"/>
      <c r="G67" s="786"/>
      <c r="H67" s="787"/>
      <c r="I67" s="803"/>
      <c r="J67" s="800"/>
      <c r="K67" s="27"/>
      <c r="L67" s="27"/>
      <c r="M67" s="27"/>
      <c r="N67" s="1"/>
      <c r="O67" s="1"/>
      <c r="P67" s="1"/>
      <c r="Q67" s="1"/>
      <c r="R67" s="1"/>
      <c r="S67" s="1"/>
      <c r="T67" s="1"/>
      <c r="U67" s="1"/>
      <c r="V67" s="1"/>
      <c r="W67" s="1"/>
      <c r="X67" s="1"/>
      <c r="Y67" s="1"/>
      <c r="Z67" s="1"/>
    </row>
    <row r="68" spans="1:26" ht="14.5">
      <c r="B68" s="118"/>
      <c r="I68" s="803"/>
      <c r="J68" s="800"/>
      <c r="K68" s="27"/>
      <c r="L68" s="27"/>
      <c r="M68" s="27"/>
      <c r="N68" s="1"/>
      <c r="O68" s="1"/>
      <c r="P68" s="1"/>
      <c r="Q68" s="1"/>
      <c r="R68" s="1"/>
      <c r="S68" s="1"/>
      <c r="T68" s="1"/>
      <c r="U68" s="1"/>
      <c r="V68" s="1"/>
      <c r="W68" s="1"/>
      <c r="X68" s="1"/>
      <c r="Y68" s="1"/>
      <c r="Z68" s="1"/>
    </row>
    <row r="69" spans="1:26" ht="14.25" customHeight="1">
      <c r="B69" s="118"/>
      <c r="I69" s="803"/>
      <c r="J69" s="800"/>
      <c r="K69" s="27"/>
      <c r="L69" s="27"/>
      <c r="M69" s="27"/>
      <c r="N69" s="1"/>
      <c r="O69" s="1"/>
      <c r="P69" s="1"/>
      <c r="Q69" s="1"/>
      <c r="R69" s="1"/>
      <c r="S69" s="1"/>
      <c r="T69" s="1"/>
      <c r="U69" s="1"/>
      <c r="V69" s="1"/>
      <c r="W69" s="1"/>
      <c r="X69" s="1"/>
      <c r="Y69" s="1"/>
      <c r="Z69" s="1"/>
    </row>
    <row r="70" spans="1:26" ht="14.5">
      <c r="B70" s="118"/>
      <c r="I70" s="803"/>
      <c r="J70" s="800"/>
      <c r="K70" s="27"/>
      <c r="L70" s="27"/>
      <c r="M70" s="27"/>
      <c r="N70" s="1"/>
      <c r="O70" s="1"/>
      <c r="P70" s="1"/>
      <c r="Q70" s="1"/>
      <c r="R70" s="1"/>
      <c r="S70" s="1"/>
      <c r="T70" s="1"/>
      <c r="U70" s="1"/>
      <c r="V70" s="1"/>
      <c r="W70" s="1"/>
      <c r="X70" s="1"/>
      <c r="Y70" s="1"/>
      <c r="Z70" s="1"/>
    </row>
    <row r="71" spans="1:26" ht="14.25" customHeight="1">
      <c r="B71" s="118"/>
      <c r="I71" s="803"/>
      <c r="J71" s="800"/>
      <c r="K71" s="27"/>
      <c r="L71" s="27"/>
      <c r="M71" s="27"/>
      <c r="N71" s="1"/>
      <c r="O71" s="1"/>
      <c r="P71" s="1"/>
      <c r="Q71" s="1"/>
      <c r="R71" s="1"/>
      <c r="S71" s="1"/>
      <c r="T71" s="1"/>
      <c r="U71" s="1"/>
      <c r="V71" s="1"/>
      <c r="W71" s="1"/>
      <c r="X71" s="1"/>
      <c r="Y71" s="1"/>
      <c r="Z71" s="1"/>
    </row>
    <row r="72" spans="1:26" ht="14.25" customHeight="1">
      <c r="B72" s="118"/>
      <c r="I72" s="803"/>
      <c r="J72" s="800"/>
      <c r="K72" s="27"/>
      <c r="L72" s="27"/>
      <c r="M72" s="27"/>
      <c r="N72" s="1"/>
      <c r="O72" s="1"/>
      <c r="P72" s="1"/>
      <c r="Q72" s="1"/>
      <c r="R72" s="1"/>
      <c r="S72" s="1"/>
      <c r="T72" s="1"/>
      <c r="U72" s="1"/>
      <c r="V72" s="1"/>
      <c r="W72" s="1"/>
      <c r="X72" s="1"/>
      <c r="Y72" s="1"/>
      <c r="Z72" s="1"/>
    </row>
    <row r="73" spans="1:26" ht="14.5">
      <c r="B73" s="118"/>
      <c r="I73" s="803"/>
      <c r="J73" s="800"/>
      <c r="K73" s="27"/>
      <c r="L73" s="27"/>
      <c r="M73" s="27"/>
      <c r="N73" s="1"/>
      <c r="O73" s="1"/>
      <c r="P73" s="1"/>
      <c r="Q73" s="1"/>
      <c r="R73" s="1"/>
      <c r="S73" s="1"/>
      <c r="T73" s="1"/>
      <c r="U73" s="1"/>
      <c r="V73" s="1"/>
      <c r="W73" s="1"/>
      <c r="X73" s="1"/>
      <c r="Y73" s="1"/>
      <c r="Z73" s="1"/>
    </row>
    <row r="74" spans="1:26" ht="14.25" customHeight="1">
      <c r="B74" s="118"/>
      <c r="I74" s="803"/>
      <c r="J74" s="800"/>
      <c r="K74" s="27"/>
      <c r="L74" s="27"/>
      <c r="M74" s="27"/>
      <c r="N74" s="1"/>
      <c r="O74" s="1"/>
      <c r="P74" s="1"/>
      <c r="Q74" s="1"/>
      <c r="R74" s="1"/>
      <c r="S74" s="1"/>
      <c r="T74" s="1"/>
      <c r="U74" s="1"/>
      <c r="V74" s="1"/>
      <c r="W74" s="1"/>
      <c r="X74" s="1"/>
      <c r="Y74" s="1"/>
      <c r="Z74" s="1"/>
    </row>
    <row r="75" spans="1:26" ht="14.25" customHeight="1">
      <c r="A75" s="1234"/>
      <c r="B75" s="769"/>
      <c r="C75" s="769"/>
      <c r="D75" s="769"/>
      <c r="E75" s="769"/>
      <c r="F75" s="769"/>
      <c r="G75" s="769"/>
      <c r="H75" s="800"/>
      <c r="I75" s="803"/>
      <c r="J75" s="800"/>
      <c r="K75" s="27"/>
      <c r="L75" s="27"/>
      <c r="M75" s="27"/>
      <c r="N75" s="1"/>
      <c r="O75" s="1"/>
      <c r="P75" s="1"/>
      <c r="Q75" s="1"/>
      <c r="R75" s="1"/>
      <c r="S75" s="1"/>
      <c r="T75" s="1"/>
      <c r="U75" s="1"/>
      <c r="V75" s="1"/>
      <c r="W75" s="1"/>
      <c r="X75" s="1"/>
      <c r="Y75" s="1"/>
      <c r="Z75" s="1"/>
    </row>
    <row r="76" spans="1:26" ht="14.25" customHeight="1">
      <c r="A76" s="1372"/>
      <c r="B76" s="769"/>
      <c r="C76" s="769"/>
      <c r="D76" s="769"/>
      <c r="E76" s="769"/>
      <c r="F76" s="769"/>
      <c r="G76" s="769"/>
      <c r="H76" s="769"/>
      <c r="I76" s="803"/>
      <c r="J76" s="800"/>
      <c r="K76" s="27"/>
      <c r="L76" s="27"/>
      <c r="M76" s="27"/>
      <c r="N76" s="1"/>
      <c r="O76" s="1"/>
      <c r="P76" s="1"/>
      <c r="Q76" s="1"/>
      <c r="R76" s="1"/>
      <c r="S76" s="1"/>
      <c r="T76" s="1"/>
      <c r="U76" s="1"/>
      <c r="V76" s="1"/>
      <c r="W76" s="1"/>
      <c r="X76" s="1"/>
      <c r="Y76" s="1"/>
      <c r="Z76" s="1"/>
    </row>
    <row r="77" spans="1:26" ht="14.25" customHeight="1">
      <c r="A77" s="119"/>
      <c r="B77" s="1373"/>
      <c r="C77" s="769"/>
      <c r="D77" s="769"/>
      <c r="E77" s="769"/>
      <c r="F77" s="769"/>
      <c r="G77" s="769"/>
      <c r="H77" s="769"/>
      <c r="I77" s="803"/>
      <c r="J77" s="800"/>
      <c r="K77" s="27"/>
      <c r="L77" s="27"/>
      <c r="M77" s="27"/>
      <c r="N77" s="1"/>
      <c r="O77" s="1"/>
      <c r="P77" s="1"/>
      <c r="Q77" s="1"/>
      <c r="R77" s="1"/>
      <c r="S77" s="1"/>
      <c r="T77" s="1"/>
      <c r="U77" s="1"/>
      <c r="V77" s="1"/>
      <c r="W77" s="1"/>
      <c r="X77" s="1"/>
      <c r="Y77" s="1"/>
      <c r="Z77" s="1"/>
    </row>
    <row r="78" spans="1:26" ht="14.25" customHeight="1">
      <c r="A78" s="6"/>
      <c r="B78" s="1361"/>
      <c r="C78" s="769"/>
      <c r="D78" s="769"/>
      <c r="E78" s="769"/>
      <c r="F78" s="769"/>
      <c r="G78" s="769"/>
      <c r="H78" s="769"/>
      <c r="I78" s="803"/>
      <c r="J78" s="800"/>
      <c r="K78" s="27"/>
      <c r="L78" s="27"/>
      <c r="M78" s="27"/>
      <c r="N78" s="1"/>
      <c r="O78" s="1"/>
      <c r="P78" s="1"/>
      <c r="Q78" s="1"/>
      <c r="R78" s="1"/>
      <c r="S78" s="1"/>
      <c r="T78" s="1"/>
      <c r="U78" s="1"/>
      <c r="V78" s="1"/>
      <c r="W78" s="1"/>
      <c r="X78" s="1"/>
      <c r="Y78" s="1"/>
      <c r="Z78" s="1"/>
    </row>
    <row r="79" spans="1:26" ht="14.25" customHeight="1">
      <c r="A79" s="6"/>
      <c r="B79" s="1361"/>
      <c r="C79" s="769"/>
      <c r="D79" s="769"/>
      <c r="E79" s="769"/>
      <c r="F79" s="769"/>
      <c r="G79" s="769"/>
      <c r="H79" s="769"/>
      <c r="I79" s="803"/>
      <c r="J79" s="800"/>
      <c r="K79" s="27"/>
      <c r="L79" s="27"/>
      <c r="M79" s="27"/>
      <c r="N79" s="1"/>
      <c r="O79" s="1"/>
      <c r="P79" s="1"/>
      <c r="Q79" s="1"/>
      <c r="R79" s="1"/>
      <c r="S79" s="1"/>
      <c r="T79" s="1"/>
      <c r="U79" s="1"/>
      <c r="V79" s="1"/>
      <c r="W79" s="1"/>
      <c r="X79" s="1"/>
      <c r="Y79" s="1"/>
      <c r="Z79" s="1"/>
    </row>
    <row r="80" spans="1:26" ht="14.25" customHeight="1">
      <c r="A80" s="6"/>
      <c r="B80" s="1361"/>
      <c r="C80" s="769"/>
      <c r="D80" s="769"/>
      <c r="E80" s="769"/>
      <c r="F80" s="769"/>
      <c r="G80" s="769"/>
      <c r="H80" s="769"/>
      <c r="I80" s="803"/>
      <c r="J80" s="800"/>
      <c r="K80" s="27"/>
      <c r="L80" s="27"/>
      <c r="M80" s="27"/>
      <c r="N80" s="1"/>
      <c r="O80" s="1"/>
      <c r="P80" s="1"/>
      <c r="Q80" s="1"/>
      <c r="R80" s="1"/>
      <c r="S80" s="1"/>
      <c r="T80" s="1"/>
      <c r="U80" s="1"/>
      <c r="V80" s="1"/>
      <c r="W80" s="1"/>
      <c r="X80" s="1"/>
      <c r="Y80" s="1"/>
      <c r="Z80" s="1"/>
    </row>
    <row r="81" spans="1:26" ht="14.25" customHeight="1">
      <c r="A81" s="6"/>
      <c r="B81" s="1361"/>
      <c r="C81" s="769"/>
      <c r="D81" s="769"/>
      <c r="E81" s="769"/>
      <c r="F81" s="769"/>
      <c r="G81" s="769"/>
      <c r="H81" s="769"/>
      <c r="I81" s="1164"/>
      <c r="J81" s="787"/>
      <c r="K81" s="27"/>
      <c r="L81" s="27"/>
      <c r="M81" s="27"/>
      <c r="N81" s="1"/>
      <c r="O81" s="1"/>
      <c r="P81" s="1"/>
      <c r="Q81" s="1"/>
      <c r="R81" s="1"/>
      <c r="S81" s="1"/>
      <c r="T81" s="1"/>
      <c r="U81" s="1"/>
      <c r="V81" s="1"/>
      <c r="W81" s="1"/>
      <c r="X81" s="1"/>
      <c r="Y81" s="1"/>
      <c r="Z81" s="1"/>
    </row>
    <row r="82" spans="1:26" ht="14.5">
      <c r="A82" s="3"/>
      <c r="B82" s="3"/>
      <c r="C82" s="3"/>
      <c r="D82" s="3"/>
      <c r="E82" s="3"/>
      <c r="F82" s="3"/>
      <c r="G82" s="3"/>
      <c r="H82" s="3"/>
      <c r="I82" s="42"/>
      <c r="J82" s="42"/>
      <c r="K82" s="27"/>
      <c r="L82" s="27"/>
      <c r="M82" s="27"/>
      <c r="N82" s="1"/>
      <c r="O82" s="1"/>
      <c r="P82" s="1"/>
      <c r="Q82" s="1"/>
      <c r="R82" s="1"/>
      <c r="S82" s="1"/>
      <c r="T82" s="1"/>
      <c r="U82" s="1"/>
      <c r="V82" s="1"/>
      <c r="W82" s="1"/>
      <c r="X82" s="1"/>
      <c r="Y82" s="1"/>
      <c r="Z82" s="1"/>
    </row>
    <row r="83" spans="1:26" ht="14.5">
      <c r="A83" s="27"/>
      <c r="B83" s="27"/>
      <c r="C83" s="27"/>
      <c r="D83" s="27"/>
      <c r="E83" s="27"/>
      <c r="F83" s="27"/>
      <c r="G83" s="27"/>
      <c r="H83" s="27"/>
      <c r="I83" s="42"/>
      <c r="J83" s="42"/>
      <c r="K83" s="27"/>
      <c r="L83" s="27"/>
      <c r="M83" s="27"/>
      <c r="N83" s="1"/>
      <c r="O83" s="1"/>
      <c r="P83" s="1"/>
      <c r="Q83" s="1"/>
      <c r="R83" s="1"/>
      <c r="S83" s="1"/>
      <c r="T83" s="1"/>
      <c r="U83" s="1"/>
      <c r="V83" s="1"/>
      <c r="W83" s="1"/>
      <c r="X83" s="1"/>
      <c r="Y83" s="1"/>
      <c r="Z83" s="1"/>
    </row>
    <row r="84" spans="1:26" ht="14.5">
      <c r="A84" s="27"/>
      <c r="B84" s="27"/>
      <c r="C84" s="27"/>
      <c r="D84" s="27"/>
      <c r="E84" s="27"/>
      <c r="F84" s="27"/>
      <c r="G84" s="27"/>
      <c r="H84" s="27"/>
      <c r="I84" s="42"/>
      <c r="J84" s="42"/>
      <c r="K84" s="27"/>
      <c r="L84" s="27"/>
      <c r="M84" s="27"/>
      <c r="N84" s="1"/>
      <c r="O84" s="1"/>
      <c r="P84" s="1"/>
      <c r="Q84" s="1"/>
      <c r="R84" s="1"/>
      <c r="S84" s="1"/>
      <c r="T84" s="1"/>
      <c r="U84" s="1"/>
      <c r="V84" s="1"/>
      <c r="W84" s="1"/>
      <c r="X84" s="1"/>
      <c r="Y84" s="1"/>
      <c r="Z84" s="1"/>
    </row>
    <row r="85" spans="1:26" ht="14.5">
      <c r="A85" s="27"/>
      <c r="B85" s="27"/>
      <c r="C85" s="27"/>
      <c r="D85" s="27"/>
      <c r="E85" s="27"/>
      <c r="F85" s="27"/>
      <c r="G85" s="27"/>
      <c r="H85" s="27"/>
      <c r="I85" s="42"/>
      <c r="J85" s="42"/>
      <c r="K85" s="27"/>
      <c r="L85" s="27"/>
      <c r="M85" s="27"/>
      <c r="N85" s="1"/>
      <c r="O85" s="1"/>
      <c r="P85" s="1"/>
      <c r="Q85" s="1"/>
      <c r="R85" s="1"/>
      <c r="S85" s="1"/>
      <c r="T85" s="1"/>
      <c r="U85" s="1"/>
      <c r="V85" s="1"/>
      <c r="W85" s="1"/>
      <c r="X85" s="1"/>
      <c r="Y85" s="1"/>
      <c r="Z85" s="1"/>
    </row>
    <row r="86" spans="1:26" ht="14.5">
      <c r="A86" s="27"/>
      <c r="B86" s="27"/>
      <c r="C86" s="27"/>
      <c r="D86" s="27"/>
      <c r="E86" s="27"/>
      <c r="F86" s="27"/>
      <c r="G86" s="27"/>
      <c r="H86" s="27"/>
      <c r="I86" s="42"/>
      <c r="J86" s="42"/>
      <c r="K86" s="27"/>
      <c r="L86" s="27"/>
      <c r="M86" s="27"/>
      <c r="N86" s="1"/>
      <c r="O86" s="1"/>
      <c r="P86" s="1"/>
      <c r="Q86" s="1"/>
      <c r="R86" s="1"/>
      <c r="S86" s="1"/>
      <c r="T86" s="1"/>
      <c r="U86" s="1"/>
      <c r="V86" s="1"/>
      <c r="W86" s="1"/>
      <c r="X86" s="1"/>
      <c r="Y86" s="1"/>
      <c r="Z86" s="1"/>
    </row>
    <row r="87" spans="1:26" ht="14.5">
      <c r="A87" s="27"/>
      <c r="B87" s="27"/>
      <c r="C87" s="27"/>
      <c r="D87" s="27"/>
      <c r="E87" s="27"/>
      <c r="F87" s="27"/>
      <c r="G87" s="27"/>
      <c r="H87" s="27"/>
      <c r="I87" s="42"/>
      <c r="J87" s="42"/>
      <c r="K87" s="27"/>
      <c r="L87" s="27"/>
      <c r="M87" s="27"/>
      <c r="N87" s="1"/>
      <c r="O87" s="1"/>
      <c r="P87" s="1"/>
      <c r="Q87" s="1"/>
      <c r="R87" s="1"/>
      <c r="S87" s="1"/>
      <c r="T87" s="1"/>
      <c r="U87" s="1"/>
      <c r="V87" s="1"/>
      <c r="W87" s="1"/>
      <c r="X87" s="1"/>
      <c r="Y87" s="1"/>
      <c r="Z87" s="1"/>
    </row>
    <row r="88" spans="1:26" ht="14.5">
      <c r="A88" s="27"/>
      <c r="B88" s="27"/>
      <c r="C88" s="27"/>
      <c r="D88" s="27"/>
      <c r="E88" s="27"/>
      <c r="F88" s="27"/>
      <c r="G88" s="27"/>
      <c r="H88" s="27"/>
      <c r="I88" s="42"/>
      <c r="J88" s="42"/>
      <c r="K88" s="27"/>
      <c r="L88" s="27"/>
      <c r="M88" s="27"/>
      <c r="N88" s="1"/>
      <c r="O88" s="1"/>
      <c r="P88" s="1"/>
      <c r="Q88" s="1"/>
      <c r="R88" s="1"/>
      <c r="S88" s="1"/>
      <c r="T88" s="1"/>
      <c r="U88" s="1"/>
      <c r="V88" s="1"/>
      <c r="W88" s="1"/>
      <c r="X88" s="1"/>
      <c r="Y88" s="1"/>
      <c r="Z88" s="1"/>
    </row>
    <row r="89" spans="1:26" ht="14.5">
      <c r="A89" s="27"/>
      <c r="B89" s="27"/>
      <c r="C89" s="27"/>
      <c r="D89" s="27"/>
      <c r="E89" s="27"/>
      <c r="F89" s="27"/>
      <c r="G89" s="27"/>
      <c r="H89" s="27"/>
      <c r="I89" s="42"/>
      <c r="J89" s="42"/>
      <c r="K89" s="27"/>
      <c r="L89" s="27"/>
      <c r="M89" s="27"/>
      <c r="N89" s="1"/>
      <c r="O89" s="1"/>
      <c r="P89" s="1"/>
      <c r="Q89" s="1"/>
      <c r="R89" s="1"/>
      <c r="S89" s="1"/>
      <c r="T89" s="1"/>
      <c r="U89" s="1"/>
      <c r="V89" s="1"/>
      <c r="W89" s="1"/>
      <c r="X89" s="1"/>
      <c r="Y89" s="1"/>
      <c r="Z89" s="1"/>
    </row>
  </sheetData>
  <sheetProtection algorithmName="SHA-512" hashValue="OBqHopFekN00Fk+OmEkmDzpETiL+ZmxGGfSAPlK/1/N4BNNmqdolrcXp77gIIIckT39kdCa4SBTmyHSnO6AkPA==" saltValue="v2LhcXBFtiBDiJTd8t0z6A==" spinCount="100000" sheet="1" objects="1" scenarios="1" formatColumns="0" formatRows="0" insertRows="0"/>
  <mergeCells count="44">
    <mergeCell ref="B78:H78"/>
    <mergeCell ref="D42:D44"/>
    <mergeCell ref="A45:A47"/>
    <mergeCell ref="D45:D47"/>
    <mergeCell ref="A48:A50"/>
    <mergeCell ref="D48:D50"/>
    <mergeCell ref="A42:A44"/>
    <mergeCell ref="B64:H64"/>
    <mergeCell ref="B65:H65"/>
    <mergeCell ref="B66:H66"/>
    <mergeCell ref="B63:H63"/>
    <mergeCell ref="A75:H75"/>
    <mergeCell ref="A76:H76"/>
    <mergeCell ref="B77:H77"/>
    <mergeCell ref="B79:H79"/>
    <mergeCell ref="B80:H80"/>
    <mergeCell ref="B81:H81"/>
    <mergeCell ref="I2:J81"/>
    <mergeCell ref="A3:A7"/>
    <mergeCell ref="D3:D7"/>
    <mergeCell ref="A8:A12"/>
    <mergeCell ref="D30:D33"/>
    <mergeCell ref="D34:D36"/>
    <mergeCell ref="A13:A15"/>
    <mergeCell ref="A37:A41"/>
    <mergeCell ref="A52:H52"/>
    <mergeCell ref="A53:H53"/>
    <mergeCell ref="F55:H55"/>
    <mergeCell ref="F56:H56"/>
    <mergeCell ref="B67:H67"/>
    <mergeCell ref="A1:D1"/>
    <mergeCell ref="F58:H58"/>
    <mergeCell ref="A60:H60"/>
    <mergeCell ref="B61:H61"/>
    <mergeCell ref="B62:H62"/>
    <mergeCell ref="A30:A33"/>
    <mergeCell ref="A16:A20"/>
    <mergeCell ref="A34:A36"/>
    <mergeCell ref="B37:C37"/>
    <mergeCell ref="D8:D12"/>
    <mergeCell ref="D16:D20"/>
    <mergeCell ref="A21:A25"/>
    <mergeCell ref="D21:D25"/>
    <mergeCell ref="A26:A28"/>
  </mergeCells>
  <conditionalFormatting sqref="B31">
    <cfRule type="expression" dxfId="66" priority="12">
      <formula>C30="Yes"</formula>
    </cfRule>
  </conditionalFormatting>
  <conditionalFormatting sqref="B32">
    <cfRule type="expression" dxfId="65" priority="3">
      <formula>C30="Yes"</formula>
    </cfRule>
  </conditionalFormatting>
  <conditionalFormatting sqref="B41">
    <cfRule type="expression" dxfId="64" priority="15">
      <formula>C40="All new financial activities to oil and gas companies involved in the above oil and gas activities."</formula>
    </cfRule>
    <cfRule type="expression" dxfId="63" priority="16">
      <formula>C40="All new financial activities, which the FI provides to companies of any type that are dedicated to new long-lead time upstream oil and gas activities and midstream infrastructure dedicated to new long-lead time upstream oil and gas activities."</formula>
    </cfRule>
    <cfRule type="expression" dxfId="62" priority="6">
      <formula>C38="Yes"</formula>
    </cfRule>
    <cfRule type="expression" dxfId="61" priority="14">
      <formula>C39="Yes"</formula>
    </cfRule>
  </conditionalFormatting>
  <conditionalFormatting sqref="B43">
    <cfRule type="expression" dxfId="60" priority="21">
      <formula>C42="Yes"</formula>
    </cfRule>
  </conditionalFormatting>
  <conditionalFormatting sqref="B46">
    <cfRule type="expression" dxfId="59" priority="24">
      <formula>C45="Yes"</formula>
    </cfRule>
  </conditionalFormatting>
  <conditionalFormatting sqref="B49">
    <cfRule type="expression" dxfId="58" priority="22">
      <formula>C48="Yes"</formula>
    </cfRule>
  </conditionalFormatting>
  <conditionalFormatting sqref="B50">
    <cfRule type="expression" dxfId="57" priority="8">
      <formula>C48="Yes"</formula>
    </cfRule>
    <cfRule type="expression" dxfId="56" priority="9">
      <formula>C49="Yes"</formula>
    </cfRule>
  </conditionalFormatting>
  <conditionalFormatting sqref="C6">
    <cfRule type="expression" dxfId="55" priority="28">
      <formula>C4="Other"</formula>
    </cfRule>
    <cfRule type="expression" dxfId="54" priority="26">
      <formula>C3="Other"</formula>
    </cfRule>
    <cfRule type="expression" dxfId="53" priority="27">
      <formula>C5="Other"</formula>
    </cfRule>
  </conditionalFormatting>
  <conditionalFormatting sqref="C11">
    <cfRule type="expression" dxfId="52" priority="31">
      <formula>C9="Other"</formula>
    </cfRule>
    <cfRule type="expression" dxfId="51" priority="29">
      <formula>C8="Other"</formula>
    </cfRule>
    <cfRule type="expression" dxfId="50" priority="30">
      <formula>C10="Other"</formula>
    </cfRule>
  </conditionalFormatting>
  <conditionalFormatting sqref="C13 C15">
    <cfRule type="expression" dxfId="49" priority="42">
      <formula>AND(C3="N/A",  C4="N/A", C5="N/A", C7="N/A", C8="As per GCEL", C9="As per GCEL (with expansion plans)", C10="As per GCEL (not covered by Power target)", C12="N/A")</formula>
    </cfRule>
    <cfRule type="expression" dxfId="48" priority="41">
      <formula>AND(C3="N/A",  C4="N/A", C5="N/A", C7="N/A", C8="As per GCEL", C9="N/A", C10="As per GCEL (with expansion plans)", C12="N/A")</formula>
    </cfRule>
    <cfRule type="expression" dxfId="47" priority="40">
      <formula>AND(C3="N/A",  C4="N/A", C5="N/A", C7="N/A", C8="N/A", C9="N/A", C10="As per GCEL (with expansion plans)", C12="N/A")</formula>
    </cfRule>
    <cfRule type="expression" dxfId="46" priority="36">
      <formula>AND(C3="N/A",  C4="N/A", C5="N/A", C7="N/A", C8="N/A", C9="N/A", C10="N/A", C12="N/A")</formula>
    </cfRule>
    <cfRule type="expression" dxfId="45" priority="37">
      <formula>AND(C3="N/A",  C4="N/A", C5="N/A", C7="N/A", C8="As per GCEL", C9="N/A", C10="N/A", C12="N/A")</formula>
    </cfRule>
    <cfRule type="expression" dxfId="44" priority="38">
      <formula>AND(C3="N/A",  C4="N/A", C5="N/A", C7="N/A", C8="As per GCEL", C9="As per GCEL (with expansion plans)", C10="N/A", C12="N/A")</formula>
    </cfRule>
    <cfRule type="expression" dxfId="43" priority="39">
      <formula>AND(C3="N/A",  C4="N/A", C5="N/A", C7="N/A", C8="N/A", C9="As per GCEL (with expansion plans)", C10="N/A", C12="N/A")</formula>
    </cfRule>
  </conditionalFormatting>
  <conditionalFormatting sqref="C14">
    <cfRule type="expression" dxfId="42" priority="1">
      <formula>C13="N/A"</formula>
    </cfRule>
  </conditionalFormatting>
  <conditionalFormatting sqref="C15">
    <cfRule type="expression" dxfId="41" priority="43">
      <formula>C13="N/A"</formula>
    </cfRule>
  </conditionalFormatting>
  <conditionalFormatting sqref="C19">
    <cfRule type="expression" dxfId="40" priority="32">
      <formula>C16="Other"</formula>
    </cfRule>
    <cfRule type="expression" dxfId="39" priority="33">
      <formula>C17="Other"</formula>
    </cfRule>
    <cfRule type="expression" dxfId="38" priority="34">
      <formula>C18="Other"</formula>
    </cfRule>
  </conditionalFormatting>
  <conditionalFormatting sqref="C24">
    <cfRule type="expression" dxfId="37" priority="60">
      <formula>C23="Other"</formula>
    </cfRule>
    <cfRule type="expression" dxfId="36" priority="58">
      <formula>C21="Other"</formula>
    </cfRule>
    <cfRule type="expression" dxfId="35" priority="59">
      <formula>C22="Other"</formula>
    </cfRule>
  </conditionalFormatting>
  <conditionalFormatting sqref="C26">
    <cfRule type="expression" dxfId="34" priority="49">
      <formula>AND(C16="N/A", C17="N/A", C18="N/A", C20="N/A", C21="As per GOGEL and all National Oil Companies", C22="N/A", C23="As per GOGEL and all National Oil Companies (in upstream segment)", C25="N/A")</formula>
    </cfRule>
    <cfRule type="expression" dxfId="33" priority="48">
      <formula>AND(C16="N/A", C17="N/A", C18="N/A", C20="N/A", C21="N/A", C22="N/A", C23="As per GOGEL and all National Oil Companies (in upstream segment)", C25="N/A")</formula>
    </cfRule>
    <cfRule type="expression" dxfId="32" priority="47">
      <formula>AND(C16="N/A", C17="N/A", C18="N/A", C20="N/A", C21="As per GOGEL and all National Oil Companies", C22="As per GOGEL (with expansion plans)", C23="N/A", C25="N/A")</formula>
    </cfRule>
    <cfRule type="expression" dxfId="31" priority="45">
      <formula>AND(C16="N/A", C17="N/A", C18="N/A", C20="N/A", C21="As per GOGEL and all National Oil Companies", C22="N/A", C23="N/A", C25="N/A")</formula>
    </cfRule>
    <cfRule type="expression" dxfId="30" priority="44">
      <formula>AND(C16="N/A", C17="N/A", C18="N/A", C20="N/A", C21="N/A", C22="N/A", C23="N/A", C25="N/A")</formula>
    </cfRule>
    <cfRule type="expression" dxfId="29" priority="50">
      <formula>AND(C16="N/A", C17="N/A", C18="N/A", C20="N/A", C21="N/A", C22="As per GOGEL (with expansion plans)", C23="As per GOGEL and all National Oil Companies (in upstream segment)", C25="N/A")</formula>
    </cfRule>
    <cfRule type="expression" dxfId="28" priority="51">
      <formula>AND(C16="N/A", C17="N/A", C18="N/A", C20="N/A", C21="As per GOGEL and all National Oil Companies", C22="As per GOGEL (with expansion plans)", C23="As per GOGEL and all National Oil Companies (in upstream segment)", C25="N/A")</formula>
    </cfRule>
    <cfRule type="expression" dxfId="27" priority="46">
      <formula>AND(C16="N/A", C17="N/A", C18="N/A", C20="N/A", C21="N/A", C22="As per GOGEL (with expansion plans)", C23="N/A", C25="N/A")</formula>
    </cfRule>
  </conditionalFormatting>
  <conditionalFormatting sqref="C27">
    <cfRule type="expression" dxfId="26" priority="2">
      <formula>C26="N/A"</formula>
    </cfRule>
  </conditionalFormatting>
  <conditionalFormatting sqref="C28">
    <cfRule type="expression" dxfId="25" priority="52">
      <formula>C13="N/A"</formula>
    </cfRule>
  </conditionalFormatting>
  <conditionalFormatting sqref="C31">
    <cfRule type="expression" dxfId="24" priority="13">
      <formula>C30="Yes"</formula>
    </cfRule>
  </conditionalFormatting>
  <conditionalFormatting sqref="C32">
    <cfRule type="expression" dxfId="23" priority="4">
      <formula>C30="Yes"</formula>
    </cfRule>
  </conditionalFormatting>
  <conditionalFormatting sqref="C33">
    <cfRule type="expression" dxfId="22" priority="55">
      <formula>C30="Yes"</formula>
    </cfRule>
  </conditionalFormatting>
  <conditionalFormatting sqref="C35">
    <cfRule type="expression" dxfId="21" priority="5">
      <formula>C34="Yes"</formula>
    </cfRule>
  </conditionalFormatting>
  <conditionalFormatting sqref="C36">
    <cfRule type="expression" dxfId="20" priority="56">
      <formula>C34="Yes"</formula>
    </cfRule>
  </conditionalFormatting>
  <conditionalFormatting sqref="C41">
    <cfRule type="expression" dxfId="19" priority="20">
      <formula>C39="Yes"</formula>
    </cfRule>
    <cfRule type="expression" dxfId="18" priority="18">
      <formula>C40="Yes-all new financial activities which the FI provides to companies that are dedicated to the above activities (in 6.4.4.1 B)"</formula>
    </cfRule>
    <cfRule type="expression" dxfId="17" priority="19">
      <formula>C38="Yes"</formula>
    </cfRule>
    <cfRule type="expression" dxfId="16" priority="17">
      <formula>C40="Yes-all new financial activities to oil and gas companies involved in the above activities (in 6.4.4.1 B)"</formula>
    </cfRule>
  </conditionalFormatting>
  <conditionalFormatting sqref="C43">
    <cfRule type="expression" dxfId="15" priority="7">
      <formula>C42="Yes"</formula>
    </cfRule>
  </conditionalFormatting>
  <conditionalFormatting sqref="C44">
    <cfRule type="expression" dxfId="14" priority="57">
      <formula>AND(C42="Yes",C43="No")</formula>
    </cfRule>
    <cfRule type="expression" dxfId="13" priority="35">
      <formula>AND(C42="Yes",C43="Yes")</formula>
    </cfRule>
  </conditionalFormatting>
  <conditionalFormatting sqref="C46">
    <cfRule type="expression" dxfId="12" priority="25">
      <formula>C45="Yes"</formula>
    </cfRule>
  </conditionalFormatting>
  <conditionalFormatting sqref="C47">
    <cfRule type="expression" dxfId="11" priority="54">
      <formula>AND(C45="Yes", C46="No")</formula>
    </cfRule>
    <cfRule type="expression" dxfId="10" priority="53">
      <formula>AND(C45="Yes", C46="Yes")</formula>
    </cfRule>
  </conditionalFormatting>
  <conditionalFormatting sqref="C49:C50">
    <cfRule type="expression" dxfId="9" priority="11">
      <formula>C48="Yes"</formula>
    </cfRule>
  </conditionalFormatting>
  <conditionalFormatting sqref="C50">
    <cfRule type="expression" dxfId="8" priority="10">
      <formula>C48="Yes"</formula>
    </cfRule>
  </conditionalFormatting>
  <dataValidations count="20">
    <dataValidation type="list" allowBlank="1" showErrorMessage="1" sqref="E55" xr:uid="{00000000-0002-0000-0C00-000000000000}">
      <formula1>"Disclosure"</formula1>
    </dataValidation>
    <dataValidation type="list" allowBlank="1" showErrorMessage="1" sqref="E58" xr:uid="{00000000-0002-0000-0C00-000001000000}">
      <formula1>"Phase out"</formula1>
    </dataValidation>
    <dataValidation type="list" allowBlank="1" showErrorMessage="1" sqref="C8" xr:uid="{00000000-0002-0000-0C00-000002000000}">
      <formula1>"As per GCEL,Companies with 10% or more of revenue from coal value chain,As per GCEL and companies with 10% or more of revenue from coal value chain,Other,N/A"</formula1>
    </dataValidation>
    <dataValidation type="list" allowBlank="1" showErrorMessage="1" sqref="C13 C26" xr:uid="{00000000-0002-0000-0C00-000003000000}">
      <formula1>"Revenue threshold - NAICS,Revenue threshold - GICS,Revenue threshold - SIC,Revenue threshold - NACE,Revenue threshold - Other classification system,N/A"</formula1>
    </dataValidation>
    <dataValidation type="list" allowBlank="1" showErrorMessage="1" sqref="C17" xr:uid="{00000000-0002-0000-0C00-000004000000}">
      <formula1>"New long-lead time upstream oil and gas projects and midstream infrastructure dedicated to new long-lead time upstream oil and gas projects,Other,N/A"</formula1>
    </dataValidation>
    <dataValidation type="list" allowBlank="1" showErrorMessage="1" sqref="C33:C34 C38:C39 C48:C49 C29:C30 C36 C42:C43 C45:C46" xr:uid="{00000000-0002-0000-0C00-000005000000}">
      <formula1>"Yes,No"</formula1>
    </dataValidation>
    <dataValidation type="list" allowBlank="1" showErrorMessage="1" sqref="C21" xr:uid="{00000000-0002-0000-0C00-000006000000}">
      <formula1>"As per GOGEL and all National Oil Companies,Companies with 10% or more of revenue from oil and gas value chain,As per GOGEL and all National Oil Companies and companies with 10% or more of revenue from oil and gas value chain,Other,N/A"</formula1>
    </dataValidation>
    <dataValidation type="list" allowBlank="1" showErrorMessage="1" sqref="C18" xr:uid="{00000000-0002-0000-0C00-000007000000}">
      <formula1>"Ring-fenced projects with 10% or more of revenue from oil and gas value chain (in the upstream segment),Other,N/A"</formula1>
    </dataValidation>
    <dataValidation type="list" allowBlank="1" showErrorMessage="1" sqref="C3" xr:uid="{00000000-0002-0000-0C00-000008000000}">
      <formula1>"Ring-fenced projects with 10% or more of revenue from coal value chain,Other,N/A"</formula1>
    </dataValidation>
    <dataValidation type="list" allowBlank="1" showErrorMessage="1" sqref="C16" xr:uid="{00000000-0002-0000-0C00-000009000000}">
      <formula1>"Ring-fenced projects with 10% or more of revenue from oil and gas value chain,Other,N/A"</formula1>
    </dataValidation>
    <dataValidation type="list" allowBlank="1" showErrorMessage="1" sqref="C10" xr:uid="{00000000-0002-0000-0C00-00000A000000}">
      <formula1>"As per GCEL (not covered by Power target),Companies with 10% or more of revenue from coal value chain (not covered by Power target),As per GCEL and companies with 10% or more of revenue from coal value chain (not covered by Power target),Other,N/A"</formula1>
    </dataValidation>
    <dataValidation type="list" allowBlank="1" showErrorMessage="1" sqref="C9" xr:uid="{00000000-0002-0000-0C00-00000B000000}">
      <formula1>"As per GCEL (with expansion plans),Companies with 10% or more of revenue from coal value chain (with expansion plans),As per GCEL and companies with 10% or more of revenue from coal value chain (with expansion plans),Other,N/A"</formula1>
    </dataValidation>
    <dataValidation type="list" allowBlank="1" showErrorMessage="1" sqref="C22" xr:uid="{00000000-0002-0000-0C00-00000C000000}">
      <formula1>"As per GOGEL (with expansion plans),Companies with 10% or more of revenue from oil and gas value chain (with expansion plans),Companies that are provided financial activities dedicated to oil and gas projects as defined under the Halt Criteria,Other,N/A"</formula1>
    </dataValidation>
    <dataValidation type="list" allowBlank="1" showErrorMessage="1" sqref="C7 C12 C20 C25" xr:uid="{00000000-0002-0000-0C00-00000D000000}">
      <formula1>"Yes,No,N/A"</formula1>
    </dataValidation>
    <dataValidation type="list" allowBlank="1" showErrorMessage="1" sqref="E56" xr:uid="{00000000-0002-0000-0C00-00000E000000}">
      <formula1>"Cease expansion"</formula1>
    </dataValidation>
    <dataValidation type="list" allowBlank="1" showErrorMessage="1" sqref="C23" xr:uid="{00000000-0002-0000-0C00-00000F000000}">
      <formula1>"As per GOGEL and all National Oil Companies (in upstream segment),Companies with 10% or more of revenue from oil and gas value chain (in upstream segment),As per GOGEL and all NOC and 10% revenue threshold companies (in upstream segment),Other,N/A"</formula1>
    </dataValidation>
    <dataValidation type="list" allowBlank="1" showErrorMessage="1" sqref="C4" xr:uid="{00000000-0002-0000-0C00-000010000000}">
      <formula1>"Ring-fenced projects involved in new coal mines or extensions or expansions of coal mines or new unabated coal-fired power plants,Other,N/A"</formula1>
    </dataValidation>
    <dataValidation type="list" allowBlank="1" showErrorMessage="1" sqref="C5" xr:uid="{00000000-0002-0000-0C00-000011000000}">
      <formula1>"Ring-fenced projects with 10% or more of revenue from coal value chain (that are not covered by an electricity generation target),Other,N/A"</formula1>
    </dataValidation>
    <dataValidation type="list" allowBlank="1" showErrorMessage="1" sqref="E57" xr:uid="{00000000-0002-0000-0C00-000012000000}">
      <formula1>"Absolute"</formula1>
    </dataValidation>
    <dataValidation type="list" allowBlank="1" showErrorMessage="1" sqref="C40" xr:uid="{00000000-0002-0000-0C00-000015000000}">
      <formula1>"Yes-all new financial activities to oil and gas companies involved in the above activities (in 6.4.4.1 B),Yes-all new financial activities which the FI provides to companies that are dedicated to the above activities (in 6.4.4.1 B),No"</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FBFBF"/>
    <outlinePr summaryBelow="0" summaryRight="0"/>
  </sheetPr>
  <dimension ref="A1:N24"/>
  <sheetViews>
    <sheetView workbookViewId="0">
      <pane ySplit="1" topLeftCell="A2" activePane="bottomLeft" state="frozen"/>
      <selection pane="bottomLeft" activeCell="J11" sqref="J11"/>
    </sheetView>
  </sheetViews>
  <sheetFormatPr defaultColWidth="14.453125" defaultRowHeight="15" customHeight="1"/>
  <cols>
    <col min="4" max="4" width="47.453125" customWidth="1"/>
    <col min="11" max="11" width="32.08984375" customWidth="1"/>
  </cols>
  <sheetData>
    <row r="1" spans="1:14" ht="26.5" customHeight="1">
      <c r="A1" s="1374" t="s">
        <v>1003</v>
      </c>
      <c r="B1" s="1352"/>
      <c r="C1" s="1352"/>
      <c r="D1" s="1352"/>
      <c r="E1" s="1352"/>
      <c r="F1" s="1352"/>
      <c r="G1" s="1352"/>
      <c r="H1" s="1352"/>
      <c r="I1" s="1352"/>
      <c r="J1" s="1352"/>
      <c r="K1" s="1352"/>
      <c r="L1" s="1352"/>
    </row>
    <row r="2" spans="1:14" ht="24" customHeight="1">
      <c r="A2" s="723" t="s">
        <v>995</v>
      </c>
      <c r="B2" s="724"/>
      <c r="C2" s="724"/>
      <c r="D2" s="724"/>
      <c r="E2" s="724"/>
      <c r="F2" s="724"/>
      <c r="G2" s="724"/>
      <c r="H2" s="725"/>
      <c r="I2" s="725"/>
      <c r="J2" s="726"/>
      <c r="K2" s="708"/>
      <c r="L2" s="709"/>
      <c r="M2" s="101"/>
      <c r="N2" s="101"/>
    </row>
    <row r="3" spans="1:14" ht="23" customHeight="1">
      <c r="A3" s="1393" t="s">
        <v>967</v>
      </c>
      <c r="B3" s="862"/>
      <c r="C3" s="862"/>
      <c r="D3" s="862"/>
      <c r="E3" s="862"/>
      <c r="F3" s="862"/>
      <c r="G3" s="862"/>
      <c r="H3" s="862"/>
      <c r="I3" s="1078"/>
      <c r="J3" s="711"/>
      <c r="K3" s="712"/>
      <c r="L3" s="710"/>
      <c r="M3" s="803"/>
      <c r="N3" s="769"/>
    </row>
    <row r="4" spans="1:14" ht="147.75" customHeight="1">
      <c r="A4" s="1394" t="e">
        <f>'1. General information'!C3&amp;"’s portfolio targets cover "&amp;'4. Portfolio Target Boundary'!I76*100&amp;"% of its total investment and lending by "&amp;'4. Portfolio Target Boundary'!$E$85&amp;" as of "&amp;'4. Portfolio Target Boundary'!$E$87&amp;". As of that year, required activities made up "&amp;'4. Portfolio Target Boundary'!I76*100&amp;"% of "&amp;'1. General information'!$C$3&amp;"’s total investment and lending by "&amp;'4. Portfolio Target Boundary'!$E$85&amp;" while optional activities made up "&amp;'4. Portfolio Target Boundary'!I77*100&amp;"% and out of scope activities made up "&amp;'4. Portfolio Target Boundary'!I78*100&amp;"%."</f>
        <v>#DIV/0!</v>
      </c>
      <c r="B4" s="1395"/>
      <c r="C4" s="1395"/>
      <c r="D4" s="1395"/>
      <c r="E4" s="1395"/>
      <c r="F4" s="1395"/>
      <c r="G4" s="1395"/>
      <c r="H4" s="1395"/>
      <c r="I4" s="1396"/>
      <c r="J4" s="1398" t="s">
        <v>649</v>
      </c>
      <c r="K4" s="783"/>
      <c r="L4" s="1399"/>
      <c r="M4" s="803"/>
      <c r="N4" s="769"/>
    </row>
    <row r="5" spans="1:14" ht="1.5" customHeight="1">
      <c r="A5" s="1181"/>
      <c r="B5" s="1181"/>
      <c r="C5" s="1181"/>
      <c r="D5" s="1181"/>
      <c r="E5" s="1181"/>
      <c r="F5" s="1181"/>
      <c r="G5" s="1181"/>
      <c r="H5" s="1181"/>
      <c r="I5" s="1397"/>
      <c r="J5" s="887"/>
      <c r="K5" s="887"/>
      <c r="L5" s="1400"/>
      <c r="M5" s="803"/>
      <c r="N5" s="769"/>
    </row>
    <row r="6" spans="1:14" ht="48.75" customHeight="1">
      <c r="A6" s="713" t="s">
        <v>997</v>
      </c>
      <c r="B6" s="1211" t="s">
        <v>968</v>
      </c>
      <c r="C6" s="1211"/>
      <c r="D6" s="1211"/>
      <c r="E6" s="1211"/>
      <c r="F6" s="1211"/>
      <c r="G6" s="1005"/>
      <c r="H6" s="1401"/>
      <c r="I6" s="1402"/>
      <c r="J6" s="1376" t="s">
        <v>969</v>
      </c>
      <c r="K6" s="1377"/>
      <c r="L6" s="1378"/>
      <c r="M6" s="803"/>
      <c r="N6" s="769"/>
    </row>
    <row r="7" spans="1:14" ht="105" customHeight="1">
      <c r="A7" s="1414" t="s">
        <v>970</v>
      </c>
      <c r="B7" s="1415"/>
      <c r="C7" s="1415"/>
      <c r="D7" s="1415"/>
      <c r="E7" s="1415"/>
      <c r="F7" s="1415"/>
      <c r="G7" s="1415"/>
      <c r="H7" s="1415"/>
      <c r="I7" s="1415"/>
      <c r="J7" s="1377"/>
      <c r="K7" s="1377"/>
      <c r="L7" s="1378"/>
      <c r="M7" s="803"/>
      <c r="N7" s="769"/>
    </row>
    <row r="8" spans="1:14" ht="14.5" customHeight="1">
      <c r="A8" s="713" t="s">
        <v>998</v>
      </c>
      <c r="B8" s="1379" t="s">
        <v>971</v>
      </c>
      <c r="C8" s="1379"/>
      <c r="D8" s="1379"/>
      <c r="E8" s="1379"/>
      <c r="F8" s="1380"/>
      <c r="G8" s="1416"/>
      <c r="H8" s="1412"/>
      <c r="I8" s="1413"/>
      <c r="J8" s="714" t="s">
        <v>996</v>
      </c>
      <c r="K8" s="715"/>
      <c r="L8" s="716"/>
      <c r="M8" s="803"/>
      <c r="N8" s="769"/>
    </row>
    <row r="9" spans="1:14" ht="14.5" customHeight="1">
      <c r="A9" s="713" t="s">
        <v>999</v>
      </c>
      <c r="B9" s="1381" t="s">
        <v>972</v>
      </c>
      <c r="C9" s="1381"/>
      <c r="D9" s="1381"/>
      <c r="E9" s="1381"/>
      <c r="F9" s="1382"/>
      <c r="G9" s="1417"/>
      <c r="H9" s="1412"/>
      <c r="I9" s="1413"/>
      <c r="J9" s="717" t="s">
        <v>994</v>
      </c>
      <c r="K9" s="715"/>
      <c r="L9" s="716"/>
      <c r="M9" s="803"/>
      <c r="N9" s="769"/>
    </row>
    <row r="10" spans="1:14" ht="40.5" customHeight="1">
      <c r="A10" s="713" t="s">
        <v>1000</v>
      </c>
      <c r="B10" s="1383" t="s">
        <v>973</v>
      </c>
      <c r="C10" s="1383"/>
      <c r="D10" s="1383"/>
      <c r="E10" s="1383"/>
      <c r="F10" s="1384"/>
      <c r="G10" s="1411"/>
      <c r="H10" s="1412"/>
      <c r="I10" s="1413"/>
      <c r="J10" s="718"/>
      <c r="K10" s="715"/>
      <c r="L10" s="716"/>
      <c r="M10" s="803"/>
      <c r="N10" s="769"/>
    </row>
    <row r="11" spans="1:14" ht="78.75" customHeight="1">
      <c r="A11" s="1408" t="s">
        <v>974</v>
      </c>
      <c r="B11" s="1409"/>
      <c r="C11" s="1409"/>
      <c r="D11" s="1409"/>
      <c r="E11" s="1409"/>
      <c r="F11" s="1409"/>
      <c r="G11" s="1409"/>
      <c r="H11" s="1409"/>
      <c r="I11" s="1410"/>
      <c r="J11" s="719"/>
      <c r="K11" s="720"/>
      <c r="L11" s="721"/>
      <c r="M11" s="803"/>
      <c r="N11" s="769"/>
    </row>
    <row r="12" spans="1:14" ht="15" customHeight="1">
      <c r="A12" s="616"/>
      <c r="B12" s="616"/>
      <c r="C12" s="616"/>
      <c r="D12" s="616"/>
      <c r="E12" s="616"/>
      <c r="F12" s="616"/>
      <c r="G12" s="616"/>
      <c r="H12" s="616"/>
      <c r="I12" s="616"/>
      <c r="J12" s="101"/>
      <c r="K12" s="101"/>
      <c r="L12" s="710"/>
      <c r="M12" s="803"/>
      <c r="N12" s="769"/>
    </row>
    <row r="13" spans="1:14" ht="23" customHeight="1">
      <c r="A13" s="1375" t="s">
        <v>1002</v>
      </c>
      <c r="B13" s="769"/>
      <c r="C13" s="769"/>
      <c r="D13" s="769"/>
      <c r="E13" s="769"/>
      <c r="F13" s="769"/>
      <c r="G13" s="769"/>
      <c r="H13" s="769"/>
      <c r="I13" s="800"/>
      <c r="J13" s="722"/>
      <c r="K13" s="101"/>
      <c r="L13" s="710"/>
      <c r="M13" s="803"/>
      <c r="N13" s="769"/>
    </row>
    <row r="14" spans="1:14" ht="17.25" customHeight="1">
      <c r="A14" s="1385"/>
      <c r="B14" s="867"/>
      <c r="C14" s="867"/>
      <c r="D14" s="867"/>
      <c r="E14" s="1386" t="s">
        <v>1001</v>
      </c>
      <c r="F14" s="1387"/>
      <c r="G14" s="1387"/>
      <c r="H14" s="1387"/>
      <c r="I14" s="1388"/>
      <c r="J14" s="1403" t="s">
        <v>975</v>
      </c>
      <c r="K14" s="1404"/>
      <c r="L14" s="1405"/>
      <c r="M14" s="803"/>
      <c r="N14" s="769"/>
    </row>
    <row r="15" spans="1:14" ht="23.25" customHeight="1">
      <c r="A15" s="867"/>
      <c r="B15" s="867"/>
      <c r="C15" s="867"/>
      <c r="D15" s="867"/>
      <c r="E15" s="1389"/>
      <c r="F15" s="1389"/>
      <c r="G15" s="1389"/>
      <c r="H15" s="1389"/>
      <c r="I15" s="1390"/>
      <c r="J15" s="1406"/>
      <c r="K15" s="1406"/>
      <c r="L15" s="1407"/>
      <c r="M15" s="803"/>
      <c r="N15" s="769"/>
    </row>
    <row r="16" spans="1:14" ht="15" customHeight="1">
      <c r="A16" s="867"/>
      <c r="B16" s="867"/>
      <c r="C16" s="867"/>
      <c r="D16" s="867"/>
      <c r="E16" s="1389"/>
      <c r="F16" s="1389"/>
      <c r="G16" s="1389"/>
      <c r="H16" s="1389"/>
      <c r="I16" s="1390"/>
      <c r="J16" s="1406"/>
      <c r="K16" s="1406"/>
      <c r="L16" s="1407"/>
      <c r="M16" s="803"/>
      <c r="N16" s="769"/>
    </row>
    <row r="17" spans="1:14" ht="23.25" customHeight="1">
      <c r="A17" s="867"/>
      <c r="B17" s="867"/>
      <c r="C17" s="867"/>
      <c r="D17" s="867"/>
      <c r="E17" s="1389"/>
      <c r="F17" s="1389"/>
      <c r="G17" s="1389"/>
      <c r="H17" s="1389"/>
      <c r="I17" s="1390"/>
      <c r="J17" s="1406"/>
      <c r="K17" s="1406"/>
      <c r="L17" s="1407"/>
      <c r="M17" s="803"/>
      <c r="N17" s="769"/>
    </row>
    <row r="18" spans="1:14" ht="23.25" customHeight="1">
      <c r="A18" s="867"/>
      <c r="B18" s="867"/>
      <c r="C18" s="867"/>
      <c r="D18" s="867"/>
      <c r="E18" s="1389"/>
      <c r="F18" s="1389"/>
      <c r="G18" s="1389"/>
      <c r="H18" s="1389"/>
      <c r="I18" s="1390"/>
      <c r="J18" s="1406"/>
      <c r="K18" s="1406"/>
      <c r="L18" s="1407"/>
      <c r="M18" s="803"/>
      <c r="N18" s="769"/>
    </row>
    <row r="19" spans="1:14" ht="23.25" customHeight="1">
      <c r="A19" s="867"/>
      <c r="B19" s="867"/>
      <c r="C19" s="867"/>
      <c r="D19" s="867"/>
      <c r="E19" s="1389"/>
      <c r="F19" s="1389"/>
      <c r="G19" s="1389"/>
      <c r="H19" s="1389"/>
      <c r="I19" s="1390"/>
      <c r="J19" s="1406"/>
      <c r="K19" s="1406"/>
      <c r="L19" s="1407"/>
      <c r="M19" s="803"/>
      <c r="N19" s="769"/>
    </row>
    <row r="20" spans="1:14" ht="23.25" customHeight="1">
      <c r="A20" s="867"/>
      <c r="B20" s="867"/>
      <c r="C20" s="867"/>
      <c r="D20" s="867"/>
      <c r="E20" s="1389"/>
      <c r="F20" s="1389"/>
      <c r="G20" s="1389"/>
      <c r="H20" s="1389"/>
      <c r="I20" s="1390"/>
      <c r="J20" s="1406"/>
      <c r="K20" s="1406"/>
      <c r="L20" s="1407"/>
      <c r="M20" s="803"/>
      <c r="N20" s="769"/>
    </row>
    <row r="21" spans="1:14" ht="23.25" customHeight="1">
      <c r="A21" s="867"/>
      <c r="B21" s="867"/>
      <c r="C21" s="867"/>
      <c r="D21" s="867"/>
      <c r="E21" s="1389"/>
      <c r="F21" s="1389"/>
      <c r="G21" s="1389"/>
      <c r="H21" s="1389"/>
      <c r="I21" s="1390"/>
      <c r="J21" s="1406"/>
      <c r="K21" s="1406"/>
      <c r="L21" s="1407"/>
      <c r="M21" s="803"/>
      <c r="N21" s="769"/>
    </row>
    <row r="22" spans="1:14" ht="19.5" customHeight="1">
      <c r="A22" s="867"/>
      <c r="B22" s="867"/>
      <c r="C22" s="867"/>
      <c r="D22" s="867"/>
      <c r="E22" s="1389"/>
      <c r="F22" s="1389"/>
      <c r="G22" s="1389"/>
      <c r="H22" s="1389"/>
      <c r="I22" s="1390"/>
      <c r="J22" s="1406"/>
      <c r="K22" s="1406"/>
      <c r="L22" s="1407"/>
      <c r="M22" s="803"/>
      <c r="N22" s="769"/>
    </row>
    <row r="23" spans="1:14" ht="19.5" customHeight="1">
      <c r="A23" s="867"/>
      <c r="B23" s="867"/>
      <c r="C23" s="867"/>
      <c r="D23" s="867"/>
      <c r="E23" s="1389"/>
      <c r="F23" s="1389"/>
      <c r="G23" s="1389"/>
      <c r="H23" s="1389"/>
      <c r="I23" s="1390"/>
      <c r="J23" s="1406"/>
      <c r="K23" s="1406"/>
      <c r="L23" s="1407"/>
      <c r="M23" s="803"/>
      <c r="N23" s="769"/>
    </row>
    <row r="24" spans="1:14" ht="176.25" customHeight="1">
      <c r="A24" s="871"/>
      <c r="B24" s="871"/>
      <c r="C24" s="871"/>
      <c r="D24" s="871"/>
      <c r="E24" s="1391"/>
      <c r="F24" s="1391"/>
      <c r="G24" s="1391"/>
      <c r="H24" s="1391"/>
      <c r="I24" s="1392"/>
      <c r="J24" s="1406"/>
      <c r="K24" s="1406"/>
      <c r="L24" s="1407"/>
      <c r="M24" s="803"/>
      <c r="N24" s="769"/>
    </row>
  </sheetData>
  <sheetProtection algorithmName="SHA-512" hashValue="1JuHB2jO6cDk0b7GGuYz+d9a33JRZi2WIA40ZwI1/uUVTsN/Ox4JqoSN5cqyX9bVnNN9eGULBOcGuCyZhgBD+A==" saltValue="LL0+Uma09tXvOO41kz8J0g==" spinCount="100000" sheet="1" objects="1" scenarios="1" formatColumns="0" formatRows="0" insertRows="0"/>
  <mergeCells count="20">
    <mergeCell ref="A14:D24"/>
    <mergeCell ref="E14:I24"/>
    <mergeCell ref="M3:N24"/>
    <mergeCell ref="A3:I3"/>
    <mergeCell ref="A4:I5"/>
    <mergeCell ref="J4:L5"/>
    <mergeCell ref="G6:I6"/>
    <mergeCell ref="J14:L24"/>
    <mergeCell ref="A11:I11"/>
    <mergeCell ref="G10:I10"/>
    <mergeCell ref="A7:I7"/>
    <mergeCell ref="G8:I8"/>
    <mergeCell ref="G9:I9"/>
    <mergeCell ref="A1:L1"/>
    <mergeCell ref="A13:I13"/>
    <mergeCell ref="J6:L7"/>
    <mergeCell ref="B6:F6"/>
    <mergeCell ref="B8:F8"/>
    <mergeCell ref="B9:F9"/>
    <mergeCell ref="B10:F10"/>
  </mergeCells>
  <conditionalFormatting sqref="A7">
    <cfRule type="expression" dxfId="7" priority="64">
      <formula>G6="No"</formula>
    </cfRule>
  </conditionalFormatting>
  <conditionalFormatting sqref="A11">
    <cfRule type="expression" dxfId="6" priority="9">
      <formula>$G$8="Yes"</formula>
    </cfRule>
  </conditionalFormatting>
  <conditionalFormatting sqref="B9:B10">
    <cfRule type="expression" dxfId="5" priority="2">
      <formula>$G$8="Yes"</formula>
    </cfRule>
    <cfRule type="expression" dxfId="4" priority="4">
      <formula>$G$8="Yes"</formula>
    </cfRule>
  </conditionalFormatting>
  <conditionalFormatting sqref="B10">
    <cfRule type="expression" dxfId="3" priority="3">
      <formula>G8="Yes"</formula>
    </cfRule>
  </conditionalFormatting>
  <conditionalFormatting sqref="G9:G10">
    <cfRule type="expression" dxfId="2" priority="5">
      <formula>$G$8="Yes"</formula>
    </cfRule>
  </conditionalFormatting>
  <conditionalFormatting sqref="G9:I10">
    <cfRule type="expression" dxfId="1" priority="8">
      <formula>$G$8="Yes"</formula>
    </cfRule>
  </conditionalFormatting>
  <conditionalFormatting sqref="G10:I10">
    <cfRule type="expression" dxfId="0" priority="1">
      <formula>M10="No"</formula>
    </cfRule>
  </conditionalFormatting>
  <dataValidations count="3">
    <dataValidation type="list" allowBlank="1" showErrorMessage="1" sqref="G8" xr:uid="{00000000-0002-0000-0D00-000000000000}">
      <formula1>"Yes,No,N/A"</formula1>
    </dataValidation>
    <dataValidation type="list" allowBlank="1" showErrorMessage="1" sqref="G6" xr:uid="{00000000-0002-0000-0D00-000001000000}">
      <formula1>"Yes,No"</formula1>
    </dataValidation>
    <dataValidation type="list" allowBlank="1" showErrorMessage="1" sqref="G10" xr:uid="{00000000-0002-0000-0D00-000002000000}">
      <formula1>"I agree to include the footnote in my target language,I do not agree"</formula1>
    </dataValidation>
  </dataValidations>
  <pageMargins left="0.7" right="0.7" top="0.75" bottom="0.75"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0. Instructions</vt:lpstr>
      <vt:lpstr>1. General information</vt:lpstr>
      <vt:lpstr>2. Progress and reporting</vt:lpstr>
      <vt:lpstr>3. GHG inventory s1+2</vt:lpstr>
      <vt:lpstr>3. GHG inventory s3 cat1-15</vt:lpstr>
      <vt:lpstr>4. Portfolio Target Boundary ex</vt:lpstr>
      <vt:lpstr>4. Portfolio Target Boundary</vt:lpstr>
      <vt:lpstr>5. Targets - Scope 1+2, S3c1-14</vt:lpstr>
      <vt:lpstr>6. Targets - S3c15 SDA</vt:lpstr>
      <vt:lpstr>6. Targets - S3c15 TR</vt:lpstr>
      <vt:lpstr>6. Targets - S3c15 PC</vt:lpstr>
      <vt:lpstr>6. Targets - S3c15 FFF</vt:lpstr>
      <vt:lpstr>7. Headline tl and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 Holmes</dc:creator>
  <cp:lastModifiedBy>Monica Alcala</cp:lastModifiedBy>
  <dcterms:created xsi:type="dcterms:W3CDTF">2023-08-09T09:22:23Z</dcterms:created>
  <dcterms:modified xsi:type="dcterms:W3CDTF">2024-05-30T23:53:25Z</dcterms:modified>
</cp:coreProperties>
</file>